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NORTH-005\DAILY REPORT - 2026\SEPTEMBER 28, 2026\"/>
    </mc:Choice>
  </mc:AlternateContent>
  <xr:revisionPtr revIDLastSave="0" documentId="13_ncr:1_{8144FE9A-7C9D-4C16-AAA3-019EDA2EA0A4}" xr6:coauthVersionLast="47" xr6:coauthVersionMax="47" xr10:uidLastSave="{00000000-0000-0000-0000-000000000000}"/>
  <bookViews>
    <workbookView xWindow="-108" yWindow="-108" windowWidth="23256" windowHeight="13896" tabRatio="602" firstSheet="4" activeTab="8" xr2:uid="{00000000-000D-0000-FFFF-FFFF00000000}"/>
  </bookViews>
  <sheets>
    <sheet name="Sheet1" sheetId="1" r:id="rId1"/>
    <sheet name="JOHN" sheetId="2" state="hidden" r:id="rId2"/>
    <sheet name="JASON" sheetId="3" state="hidden" r:id="rId3"/>
    <sheet name="FREDLIE" sheetId="4" state="hidden" r:id="rId4"/>
    <sheet name="JOHN NEW AREA" sheetId="5" r:id="rId5"/>
    <sheet name="JAYSON NEW AREA" sheetId="10" r:id="rId6"/>
    <sheet name="MUHLEN NEW AREA" sheetId="6" r:id="rId7"/>
    <sheet name="JASON NEW AREA" sheetId="7" r:id="rId8"/>
    <sheet name="MAC² NEW AREA" sheetId="8" r:id="rId9"/>
    <sheet name="EOD - SEPTEMBER 28, 2026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5" l="1"/>
  <c r="A18" i="5"/>
  <c r="B17" i="5"/>
  <c r="A17" i="5"/>
  <c r="B16" i="5"/>
  <c r="A16" i="5"/>
  <c r="B15" i="5"/>
  <c r="A15" i="5"/>
  <c r="B19" i="10"/>
  <c r="B18" i="10"/>
  <c r="B17" i="10"/>
  <c r="A17" i="10"/>
  <c r="B16" i="10"/>
  <c r="A16" i="10"/>
  <c r="B15" i="10"/>
  <c r="A15" i="10"/>
  <c r="B14" i="10"/>
  <c r="A14" i="10"/>
  <c r="B13" i="10"/>
  <c r="A13" i="10"/>
  <c r="B12" i="10"/>
  <c r="A12" i="10"/>
  <c r="B11" i="10"/>
  <c r="A11" i="10"/>
  <c r="B10" i="10"/>
  <c r="A10" i="10"/>
  <c r="B9" i="10"/>
  <c r="A9" i="10"/>
  <c r="B8" i="10"/>
  <c r="A8" i="10"/>
  <c r="B7" i="10"/>
  <c r="A7" i="10"/>
  <c r="B6" i="10"/>
  <c r="A6" i="10"/>
  <c r="B5" i="10"/>
  <c r="A5" i="10"/>
  <c r="B4" i="10"/>
  <c r="A4" i="10"/>
  <c r="B3" i="10"/>
  <c r="A3" i="10"/>
  <c r="B1" i="10"/>
  <c r="B1" i="5" l="1"/>
  <c r="B14" i="5"/>
  <c r="B22" i="8" l="1"/>
  <c r="B13" i="5"/>
  <c r="B18" i="7"/>
  <c r="A18" i="7"/>
  <c r="B24" i="8"/>
  <c r="B27" i="8"/>
  <c r="B23" i="7" l="1"/>
  <c r="F28" i="7"/>
  <c r="D91" i="1" l="1"/>
  <c r="A22" i="8" s="1"/>
  <c r="D92" i="1"/>
  <c r="A23" i="8" s="1"/>
  <c r="D93" i="1"/>
  <c r="D94" i="1"/>
  <c r="D95" i="1"/>
  <c r="D96" i="1"/>
  <c r="A24" i="7" s="1"/>
  <c r="D97" i="1"/>
  <c r="A24" i="8" s="1"/>
  <c r="D98" i="1"/>
  <c r="A25" i="8" s="1"/>
  <c r="D99" i="1"/>
  <c r="D100" i="1"/>
  <c r="A25" i="7" s="1"/>
  <c r="D101" i="1"/>
  <c r="D102" i="1"/>
  <c r="A14" i="5" s="1"/>
  <c r="D103" i="1"/>
  <c r="D104" i="1"/>
  <c r="D105" i="1"/>
  <c r="A26" i="8" s="1"/>
  <c r="D106" i="1"/>
  <c r="A27" i="8" s="1"/>
  <c r="D90" i="1"/>
  <c r="A23" i="7" s="1"/>
  <c r="A22" i="7"/>
  <c r="A21" i="7"/>
  <c r="B13" i="8"/>
  <c r="A19" i="10" l="1"/>
  <c r="A12" i="5"/>
  <c r="A13" i="5"/>
  <c r="A18" i="10"/>
  <c r="A27" i="7"/>
  <c r="A26" i="7"/>
  <c r="B18" i="6"/>
  <c r="B20" i="6" l="1"/>
  <c r="A20" i="6"/>
  <c r="B1" i="7"/>
  <c r="B22" i="7"/>
  <c r="F89" i="1"/>
  <c r="H89" i="1" s="1"/>
  <c r="G89" i="1"/>
  <c r="D22" i="7" s="1"/>
  <c r="C22" i="7" l="1"/>
  <c r="J89" i="1"/>
  <c r="G22" i="7" s="1"/>
  <c r="I89" i="1"/>
  <c r="E22" i="7" l="1"/>
  <c r="F22" i="7" s="1"/>
  <c r="B21" i="7"/>
  <c r="A20" i="7"/>
  <c r="G87" i="1"/>
  <c r="D21" i="7" s="1"/>
  <c r="F87" i="1"/>
  <c r="H87" i="1" s="1"/>
  <c r="C21" i="7" l="1"/>
  <c r="I87" i="1"/>
  <c r="E21" i="7" l="1"/>
  <c r="F21" i="7" s="1"/>
  <c r="B126" i="9"/>
  <c r="B1" i="2"/>
  <c r="A11" i="5"/>
  <c r="B17" i="7"/>
  <c r="B11" i="5"/>
  <c r="A18" i="6"/>
  <c r="B7" i="8"/>
  <c r="A7" i="8"/>
  <c r="B19" i="6"/>
  <c r="B28" i="8"/>
  <c r="B28" i="7"/>
  <c r="B21" i="6"/>
  <c r="C1" i="6" s="1"/>
  <c r="B19" i="5"/>
  <c r="B20" i="7"/>
  <c r="B19" i="7"/>
  <c r="A19" i="6"/>
  <c r="A19" i="7"/>
  <c r="A17" i="7"/>
  <c r="F83" i="1"/>
  <c r="G83" i="1"/>
  <c r="G84" i="1"/>
  <c r="F85" i="1"/>
  <c r="G85" i="1"/>
  <c r="F88" i="1" l="1"/>
  <c r="G88" i="1"/>
  <c r="D18" i="7" s="1"/>
  <c r="D20" i="7"/>
  <c r="C20" i="7"/>
  <c r="E20" i="7" s="1"/>
  <c r="D19" i="7"/>
  <c r="D17" i="7"/>
  <c r="H83" i="1"/>
  <c r="F86" i="1"/>
  <c r="J86" i="1" s="1"/>
  <c r="F90" i="1"/>
  <c r="C23" i="7" s="1"/>
  <c r="G93" i="1"/>
  <c r="F98" i="1"/>
  <c r="C25" i="8" s="1"/>
  <c r="G101" i="1"/>
  <c r="D19" i="10" s="1"/>
  <c r="F106" i="1"/>
  <c r="C27" i="8" s="1"/>
  <c r="F95" i="1"/>
  <c r="G98" i="1"/>
  <c r="D25" i="8" s="1"/>
  <c r="F103" i="1"/>
  <c r="G106" i="1"/>
  <c r="F92" i="1"/>
  <c r="C23" i="8" s="1"/>
  <c r="G95" i="1"/>
  <c r="F100" i="1"/>
  <c r="C25" i="7" s="1"/>
  <c r="G103" i="1"/>
  <c r="G92" i="1"/>
  <c r="D23" i="8" s="1"/>
  <c r="F97" i="1"/>
  <c r="C24" i="8" s="1"/>
  <c r="E24" i="8" s="1"/>
  <c r="G100" i="1"/>
  <c r="D25" i="7" s="1"/>
  <c r="F105" i="1"/>
  <c r="F94" i="1"/>
  <c r="G97" i="1"/>
  <c r="D24" i="8" s="1"/>
  <c r="F102" i="1"/>
  <c r="G105" i="1"/>
  <c r="G94" i="1"/>
  <c r="F99" i="1"/>
  <c r="G102" i="1"/>
  <c r="F96" i="1"/>
  <c r="C24" i="7" s="1"/>
  <c r="G99" i="1"/>
  <c r="F104" i="1"/>
  <c r="C27" i="7" s="1"/>
  <c r="F93" i="1"/>
  <c r="G96" i="1"/>
  <c r="D24" i="7" s="1"/>
  <c r="F101" i="1"/>
  <c r="C19" i="10" s="1"/>
  <c r="E19" i="10" s="1"/>
  <c r="G104" i="1"/>
  <c r="G90" i="1"/>
  <c r="D23" i="7" s="1"/>
  <c r="F91" i="1"/>
  <c r="C22" i="8" s="1"/>
  <c r="G91" i="1"/>
  <c r="D22" i="8" s="1"/>
  <c r="F84" i="1"/>
  <c r="G86" i="1"/>
  <c r="C17" i="7"/>
  <c r="E17" i="7" s="1"/>
  <c r="H85" i="1"/>
  <c r="J83" i="1"/>
  <c r="B21" i="8"/>
  <c r="A21" i="8"/>
  <c r="B20" i="8"/>
  <c r="A20" i="8"/>
  <c r="B19" i="8"/>
  <c r="A19" i="8"/>
  <c r="B18" i="8"/>
  <c r="A18" i="8"/>
  <c r="B17" i="8"/>
  <c r="A17" i="8"/>
  <c r="B16" i="8"/>
  <c r="A16" i="8"/>
  <c r="B15" i="8"/>
  <c r="A15" i="8"/>
  <c r="B14" i="8"/>
  <c r="A14" i="8"/>
  <c r="A13" i="8"/>
  <c r="B12" i="8"/>
  <c r="A12" i="8"/>
  <c r="B11" i="8"/>
  <c r="A11" i="8"/>
  <c r="B10" i="8"/>
  <c r="A10" i="8"/>
  <c r="B9" i="8"/>
  <c r="A9" i="8"/>
  <c r="B8" i="8"/>
  <c r="A8" i="8"/>
  <c r="B6" i="8"/>
  <c r="A6" i="8"/>
  <c r="B5" i="8"/>
  <c r="A5" i="8"/>
  <c r="B4" i="8"/>
  <c r="A4" i="8"/>
  <c r="B3" i="8"/>
  <c r="A3" i="8"/>
  <c r="B1" i="8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  <c r="B7" i="7"/>
  <c r="A7" i="7"/>
  <c r="B6" i="7"/>
  <c r="A6" i="7"/>
  <c r="B5" i="7"/>
  <c r="A5" i="7"/>
  <c r="B4" i="7"/>
  <c r="A4" i="7"/>
  <c r="B3" i="7"/>
  <c r="A3" i="7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B6" i="6"/>
  <c r="A6" i="6"/>
  <c r="B5" i="6"/>
  <c r="A5" i="6"/>
  <c r="B4" i="6"/>
  <c r="A4" i="6"/>
  <c r="B3" i="6"/>
  <c r="A3" i="6"/>
  <c r="B1" i="6"/>
  <c r="B10" i="5"/>
  <c r="A10" i="5"/>
  <c r="B9" i="5"/>
  <c r="A9" i="5"/>
  <c r="B8" i="5"/>
  <c r="A8" i="5"/>
  <c r="B7" i="5"/>
  <c r="A7" i="5"/>
  <c r="B6" i="5"/>
  <c r="A6" i="5"/>
  <c r="B5" i="5"/>
  <c r="A5" i="5"/>
  <c r="B4" i="5"/>
  <c r="A4" i="5"/>
  <c r="B3" i="5"/>
  <c r="A3" i="5"/>
  <c r="G43" i="4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  <c r="G83" i="4" s="1"/>
  <c r="G84" i="4" s="1"/>
  <c r="G85" i="4" s="1"/>
  <c r="G86" i="4" s="1"/>
  <c r="G87" i="4" s="1"/>
  <c r="G88" i="4" s="1"/>
  <c r="G89" i="4" s="1"/>
  <c r="G90" i="4" s="1"/>
  <c r="G91" i="4" s="1"/>
  <c r="G92" i="4" s="1"/>
  <c r="G93" i="4" s="1"/>
  <c r="F43" i="4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2" i="4" s="1"/>
  <c r="F73" i="4" s="1"/>
  <c r="F74" i="4" s="1"/>
  <c r="F75" i="4" s="1"/>
  <c r="F76" i="4" s="1"/>
  <c r="F77" i="4" s="1"/>
  <c r="F78" i="4" s="1"/>
  <c r="F79" i="4" s="1"/>
  <c r="F80" i="4" s="1"/>
  <c r="F81" i="4" s="1"/>
  <c r="F82" i="4" s="1"/>
  <c r="F83" i="4" s="1"/>
  <c r="F84" i="4" s="1"/>
  <c r="F85" i="4" s="1"/>
  <c r="F86" i="4" s="1"/>
  <c r="F87" i="4" s="1"/>
  <c r="F88" i="4" s="1"/>
  <c r="F89" i="4" s="1"/>
  <c r="F90" i="4" s="1"/>
  <c r="F91" i="4" s="1"/>
  <c r="F92" i="4" s="1"/>
  <c r="F93" i="4" s="1"/>
  <c r="E43" i="4"/>
  <c r="E44" i="4" s="1"/>
  <c r="E45" i="4" s="1"/>
  <c r="E46" i="4" s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65" i="4" s="1"/>
  <c r="E66" i="4" s="1"/>
  <c r="E67" i="4" s="1"/>
  <c r="E68" i="4" s="1"/>
  <c r="E69" i="4" s="1"/>
  <c r="E70" i="4" s="1"/>
  <c r="E71" i="4" s="1"/>
  <c r="E72" i="4" s="1"/>
  <c r="E73" i="4" s="1"/>
  <c r="E74" i="4" s="1"/>
  <c r="E75" i="4" s="1"/>
  <c r="E76" i="4" s="1"/>
  <c r="E77" i="4" s="1"/>
  <c r="E78" i="4" s="1"/>
  <c r="E79" i="4" s="1"/>
  <c r="E80" i="4" s="1"/>
  <c r="E81" i="4" s="1"/>
  <c r="E82" i="4" s="1"/>
  <c r="E83" i="4" s="1"/>
  <c r="E84" i="4" s="1"/>
  <c r="E85" i="4" s="1"/>
  <c r="E86" i="4" s="1"/>
  <c r="E87" i="4" s="1"/>
  <c r="E88" i="4" s="1"/>
  <c r="E89" i="4" s="1"/>
  <c r="E90" i="4" s="1"/>
  <c r="E91" i="4" s="1"/>
  <c r="E92" i="4" s="1"/>
  <c r="E93" i="4" s="1"/>
  <c r="E24" i="4"/>
  <c r="F24" i="4" s="1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B5" i="4"/>
  <c r="A5" i="4"/>
  <c r="B4" i="4"/>
  <c r="A4" i="4"/>
  <c r="B3" i="4"/>
  <c r="A3" i="4"/>
  <c r="B1" i="4"/>
  <c r="G39" i="3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F39" i="3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F75" i="3" s="1"/>
  <c r="F76" i="3" s="1"/>
  <c r="F77" i="3" s="1"/>
  <c r="F78" i="3" s="1"/>
  <c r="F79" i="3" s="1"/>
  <c r="F80" i="3" s="1"/>
  <c r="F81" i="3" s="1"/>
  <c r="F82" i="3" s="1"/>
  <c r="F83" i="3" s="1"/>
  <c r="F84" i="3" s="1"/>
  <c r="F85" i="3" s="1"/>
  <c r="F86" i="3" s="1"/>
  <c r="F87" i="3" s="1"/>
  <c r="F88" i="3" s="1"/>
  <c r="F89" i="3" s="1"/>
  <c r="E39" i="3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B29" i="3"/>
  <c r="A29" i="3"/>
  <c r="B28" i="3"/>
  <c r="A28" i="3"/>
  <c r="B27" i="3"/>
  <c r="A27" i="3"/>
  <c r="B26" i="3"/>
  <c r="A26" i="3"/>
  <c r="B25" i="3"/>
  <c r="A25" i="3"/>
  <c r="B24" i="3"/>
  <c r="A24" i="3"/>
  <c r="B23" i="3"/>
  <c r="A23" i="3"/>
  <c r="B22" i="3"/>
  <c r="A22" i="3"/>
  <c r="B21" i="3"/>
  <c r="A21" i="3"/>
  <c r="B20" i="3"/>
  <c r="A20" i="3"/>
  <c r="B19" i="3"/>
  <c r="A19" i="3"/>
  <c r="B18" i="3"/>
  <c r="A18" i="3"/>
  <c r="B17" i="3"/>
  <c r="A17" i="3"/>
  <c r="B16" i="3"/>
  <c r="A16" i="3"/>
  <c r="B15" i="3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B1" i="3"/>
  <c r="G51" i="2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F51" i="2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E51" i="2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32" i="2"/>
  <c r="F32" i="2" s="1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J115" i="1"/>
  <c r="I115" i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 s="1"/>
  <c r="I161" i="1" s="1"/>
  <c r="I162" i="1" s="1"/>
  <c r="I163" i="1" s="1"/>
  <c r="H115" i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C3" i="1"/>
  <c r="B3" i="1"/>
  <c r="J102" i="1" l="1"/>
  <c r="D18" i="10"/>
  <c r="C18" i="10"/>
  <c r="E18" i="10" s="1"/>
  <c r="D26" i="8"/>
  <c r="D26" i="7"/>
  <c r="C26" i="8"/>
  <c r="E26" i="8" s="1"/>
  <c r="C26" i="7"/>
  <c r="J88" i="1"/>
  <c r="G18" i="7" s="1"/>
  <c r="C18" i="7"/>
  <c r="E18" i="7" s="1"/>
  <c r="F18" i="7" s="1"/>
  <c r="H88" i="1"/>
  <c r="I88" i="1" s="1"/>
  <c r="D27" i="8"/>
  <c r="D27" i="7"/>
  <c r="E24" i="7"/>
  <c r="F24" i="7" s="1"/>
  <c r="E23" i="7"/>
  <c r="F23" i="7" s="1"/>
  <c r="E25" i="7"/>
  <c r="F25" i="7" s="1"/>
  <c r="E27" i="8"/>
  <c r="E25" i="8"/>
  <c r="F25" i="8" s="1"/>
  <c r="I83" i="1"/>
  <c r="E23" i="8"/>
  <c r="F23" i="8" s="1"/>
  <c r="C19" i="7"/>
  <c r="E19" i="7" s="1"/>
  <c r="G19" i="6"/>
  <c r="C19" i="6"/>
  <c r="E19" i="6" s="1"/>
  <c r="G17" i="7"/>
  <c r="F24" i="8"/>
  <c r="F17" i="7"/>
  <c r="D19" i="6"/>
  <c r="C14" i="5"/>
  <c r="E14" i="5" s="1"/>
  <c r="D14" i="5"/>
  <c r="C12" i="5"/>
  <c r="E12" i="5" s="1"/>
  <c r="C13" i="5"/>
  <c r="E13" i="5" s="1"/>
  <c r="D12" i="5"/>
  <c r="D13" i="5"/>
  <c r="H86" i="1"/>
  <c r="J99" i="1"/>
  <c r="H99" i="1"/>
  <c r="H97" i="1"/>
  <c r="I97" i="1" s="1"/>
  <c r="J97" i="1"/>
  <c r="G24" i="8" s="1"/>
  <c r="H101" i="1"/>
  <c r="J101" i="1"/>
  <c r="G19" i="10" s="1"/>
  <c r="H95" i="1"/>
  <c r="J95" i="1"/>
  <c r="H106" i="1"/>
  <c r="I106" i="1" s="1"/>
  <c r="J106" i="1"/>
  <c r="G27" i="8" s="1"/>
  <c r="H93" i="1"/>
  <c r="J93" i="1"/>
  <c r="H102" i="1"/>
  <c r="H100" i="1"/>
  <c r="J100" i="1"/>
  <c r="G25" i="7" s="1"/>
  <c r="H104" i="1"/>
  <c r="J104" i="1"/>
  <c r="G27" i="7" s="1"/>
  <c r="H98" i="1"/>
  <c r="I98" i="1" s="1"/>
  <c r="J98" i="1"/>
  <c r="G25" i="8" s="1"/>
  <c r="H94" i="1"/>
  <c r="H92" i="1"/>
  <c r="J92" i="1"/>
  <c r="G23" i="8" s="1"/>
  <c r="J91" i="1"/>
  <c r="G22" i="8" s="1"/>
  <c r="H91" i="1"/>
  <c r="H96" i="1"/>
  <c r="J96" i="1"/>
  <c r="G24" i="7" s="1"/>
  <c r="H105" i="1"/>
  <c r="I105" i="1" s="1"/>
  <c r="J105" i="1"/>
  <c r="H90" i="1"/>
  <c r="J90" i="1"/>
  <c r="G23" i="7" s="1"/>
  <c r="H103" i="1"/>
  <c r="I103" i="1" s="1"/>
  <c r="J103" i="1"/>
  <c r="J116" i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H84" i="1"/>
  <c r="I84" i="1" s="1"/>
  <c r="I164" i="1"/>
  <c r="I165" i="1" s="1"/>
  <c r="J84" i="1"/>
  <c r="I85" i="1"/>
  <c r="F20" i="7"/>
  <c r="G81" i="1"/>
  <c r="G82" i="1"/>
  <c r="D17" i="10" s="1"/>
  <c r="F64" i="1"/>
  <c r="J64" i="1" s="1"/>
  <c r="G72" i="1"/>
  <c r="F80" i="1"/>
  <c r="C21" i="8" s="1"/>
  <c r="G66" i="1"/>
  <c r="F70" i="1"/>
  <c r="F74" i="1"/>
  <c r="G78" i="1"/>
  <c r="F65" i="1"/>
  <c r="G69" i="1"/>
  <c r="D12" i="10" s="1"/>
  <c r="G73" i="1"/>
  <c r="G77" i="1"/>
  <c r="G68" i="1"/>
  <c r="D16" i="7" s="1"/>
  <c r="G71" i="1"/>
  <c r="G75" i="1"/>
  <c r="D13" i="10" s="1"/>
  <c r="G79" i="1"/>
  <c r="D20" i="8" s="1"/>
  <c r="G61" i="1"/>
  <c r="D14" i="7" s="1"/>
  <c r="F54" i="1"/>
  <c r="G58" i="1"/>
  <c r="F62" i="1"/>
  <c r="F60" i="1"/>
  <c r="C16" i="6" s="1"/>
  <c r="G57" i="1"/>
  <c r="D8" i="4" s="1"/>
  <c r="F55" i="1"/>
  <c r="C19" i="8" s="1"/>
  <c r="G59" i="1"/>
  <c r="D13" i="7" s="1"/>
  <c r="G63" i="1"/>
  <c r="F48" i="1"/>
  <c r="G41" i="1"/>
  <c r="D12" i="6" s="1"/>
  <c r="G45" i="1"/>
  <c r="D18" i="6" s="1"/>
  <c r="G53" i="1"/>
  <c r="G42" i="1"/>
  <c r="D11" i="4" s="1"/>
  <c r="F46" i="1"/>
  <c r="C15" i="5" s="1"/>
  <c r="G50" i="1"/>
  <c r="D18" i="3" s="1"/>
  <c r="G44" i="1"/>
  <c r="F52" i="1"/>
  <c r="C6" i="4" s="1"/>
  <c r="E6" i="4" s="1"/>
  <c r="G43" i="1"/>
  <c r="F47" i="1"/>
  <c r="C17" i="5" s="1"/>
  <c r="G51" i="1"/>
  <c r="G34" i="1"/>
  <c r="F38" i="1"/>
  <c r="G36" i="1"/>
  <c r="D10" i="6" s="1"/>
  <c r="F37" i="1"/>
  <c r="C18" i="4" s="1"/>
  <c r="G35" i="1"/>
  <c r="D23" i="3" s="1"/>
  <c r="G39" i="1"/>
  <c r="F32" i="1"/>
  <c r="G30" i="1"/>
  <c r="D17" i="3" s="1"/>
  <c r="G28" i="1"/>
  <c r="D4" i="3" s="1"/>
  <c r="G29" i="1"/>
  <c r="G27" i="1"/>
  <c r="D8" i="6" s="1"/>
  <c r="G9" i="1"/>
  <c r="D4" i="8" s="1"/>
  <c r="G17" i="1"/>
  <c r="D27" i="3" s="1"/>
  <c r="F10" i="1"/>
  <c r="G18" i="1"/>
  <c r="D8" i="7" s="1"/>
  <c r="G26" i="1"/>
  <c r="D13" i="3" s="1"/>
  <c r="G5" i="1"/>
  <c r="G13" i="1"/>
  <c r="D8" i="2" s="1"/>
  <c r="G21" i="1"/>
  <c r="G25" i="1"/>
  <c r="D9" i="8" s="1"/>
  <c r="F6" i="1"/>
  <c r="H6" i="1" s="1"/>
  <c r="F14" i="1"/>
  <c r="C7" i="6" s="1"/>
  <c r="E7" i="6" s="1"/>
  <c r="F22" i="1"/>
  <c r="C9" i="7" s="1"/>
  <c r="F4" i="1"/>
  <c r="C4" i="6" s="1"/>
  <c r="G12" i="1"/>
  <c r="F16" i="1"/>
  <c r="H16" i="1" s="1"/>
  <c r="F20" i="1"/>
  <c r="F7" i="1"/>
  <c r="H7" i="1" s="1"/>
  <c r="G11" i="1"/>
  <c r="D7" i="4" s="1"/>
  <c r="G19" i="1"/>
  <c r="D6" i="8" s="1"/>
  <c r="G23" i="1"/>
  <c r="D8" i="8" s="1"/>
  <c r="G3" i="1"/>
  <c r="G37" i="1"/>
  <c r="D11" i="6" s="1"/>
  <c r="F44" i="1"/>
  <c r="G14" i="1"/>
  <c r="D7" i="6" s="1"/>
  <c r="G74" i="1"/>
  <c r="G7" i="1"/>
  <c r="D29" i="3" s="1"/>
  <c r="G32" i="1"/>
  <c r="D14" i="8" s="1"/>
  <c r="G55" i="1"/>
  <c r="D6" i="3" s="1"/>
  <c r="F51" i="1"/>
  <c r="G62" i="1"/>
  <c r="D20" i="2" s="1"/>
  <c r="F71" i="1"/>
  <c r="F19" i="1"/>
  <c r="C6" i="8" s="1"/>
  <c r="F21" i="1"/>
  <c r="G64" i="1"/>
  <c r="D23" i="2" s="1"/>
  <c r="F78" i="1"/>
  <c r="G46" i="1"/>
  <c r="D15" i="5" s="1"/>
  <c r="F39" i="1"/>
  <c r="F58" i="1"/>
  <c r="C8" i="10" s="1"/>
  <c r="F35" i="1"/>
  <c r="H35" i="1" s="1"/>
  <c r="F17" i="1"/>
  <c r="C7" i="7" s="1"/>
  <c r="G80" i="1"/>
  <c r="D21" i="8" s="1"/>
  <c r="F5" i="1"/>
  <c r="G16" i="1"/>
  <c r="D6" i="7" s="1"/>
  <c r="F23" i="1"/>
  <c r="F30" i="1"/>
  <c r="C17" i="3" s="1"/>
  <c r="G48" i="1"/>
  <c r="D5" i="3" s="1"/>
  <c r="G67" i="1"/>
  <c r="D11" i="10" s="1"/>
  <c r="F67" i="1"/>
  <c r="C11" i="10" s="1"/>
  <c r="G49" i="1"/>
  <c r="F49" i="1"/>
  <c r="G10" i="1"/>
  <c r="G33" i="1"/>
  <c r="F33" i="1"/>
  <c r="F3" i="1"/>
  <c r="F26" i="1"/>
  <c r="F42" i="1"/>
  <c r="G15" i="1"/>
  <c r="F15" i="1"/>
  <c r="F69" i="1"/>
  <c r="C12" i="10" s="1"/>
  <c r="G31" i="1"/>
  <c r="F31" i="1"/>
  <c r="G8" i="1"/>
  <c r="F8" i="1"/>
  <c r="F12" i="1"/>
  <c r="C18" i="5" s="1"/>
  <c r="G60" i="1"/>
  <c r="G56" i="1"/>
  <c r="F56" i="1"/>
  <c r="G76" i="1"/>
  <c r="D14" i="10" s="1"/>
  <c r="F76" i="1"/>
  <c r="C14" i="10" s="1"/>
  <c r="G24" i="1"/>
  <c r="D15" i="3" s="1"/>
  <c r="F24" i="1"/>
  <c r="F28" i="1"/>
  <c r="G40" i="1"/>
  <c r="F40" i="1"/>
  <c r="F53" i="1"/>
  <c r="C7" i="10" s="1"/>
  <c r="F81" i="1"/>
  <c r="F72" i="1"/>
  <c r="F13" i="1"/>
  <c r="G22" i="1"/>
  <c r="F29" i="1"/>
  <c r="C3" i="10" s="1"/>
  <c r="G38" i="1"/>
  <c r="D4" i="10" s="1"/>
  <c r="F45" i="1"/>
  <c r="C18" i="6" s="1"/>
  <c r="E18" i="6" s="1"/>
  <c r="G54" i="1"/>
  <c r="F61" i="1"/>
  <c r="G70" i="1"/>
  <c r="F77" i="1"/>
  <c r="C15" i="10" s="1"/>
  <c r="G65" i="1"/>
  <c r="D9" i="10" s="1"/>
  <c r="G47" i="1"/>
  <c r="D17" i="5" s="1"/>
  <c r="F68" i="1"/>
  <c r="F63" i="1"/>
  <c r="F79" i="1"/>
  <c r="F36" i="1"/>
  <c r="G4" i="1"/>
  <c r="F11" i="1"/>
  <c r="G20" i="1"/>
  <c r="F27" i="1"/>
  <c r="J27" i="1" s="1"/>
  <c r="G8" i="6" s="1"/>
  <c r="F43" i="1"/>
  <c r="C20" i="6" s="1"/>
  <c r="E20" i="6" s="1"/>
  <c r="G52" i="1"/>
  <c r="F59" i="1"/>
  <c r="F75" i="1"/>
  <c r="C13" i="10" s="1"/>
  <c r="F18" i="1"/>
  <c r="F34" i="1"/>
  <c r="F50" i="1"/>
  <c r="F66" i="1"/>
  <c r="C10" i="10" s="1"/>
  <c r="F82" i="1"/>
  <c r="C17" i="10" s="1"/>
  <c r="G6" i="1"/>
  <c r="F9" i="1"/>
  <c r="F25" i="1"/>
  <c r="F41" i="1"/>
  <c r="F57" i="1"/>
  <c r="F73" i="1"/>
  <c r="D20" i="4" l="1"/>
  <c r="D18" i="5"/>
  <c r="C5" i="3"/>
  <c r="E5" i="3" s="1"/>
  <c r="F5" i="3" s="1"/>
  <c r="D16" i="5"/>
  <c r="H39" i="1"/>
  <c r="E16" i="5" s="1"/>
  <c r="C16" i="5"/>
  <c r="D10" i="7"/>
  <c r="C5" i="10"/>
  <c r="E5" i="10" s="1"/>
  <c r="D5" i="10"/>
  <c r="C11" i="5"/>
  <c r="E11" i="5" s="1"/>
  <c r="D15" i="2"/>
  <c r="D7" i="10"/>
  <c r="D15" i="10"/>
  <c r="D8" i="10"/>
  <c r="D9" i="5"/>
  <c r="E11" i="10"/>
  <c r="F11" i="10" s="1"/>
  <c r="D17" i="2"/>
  <c r="E15" i="10"/>
  <c r="E8" i="10"/>
  <c r="D5" i="5"/>
  <c r="E14" i="10"/>
  <c r="F14" i="10" s="1"/>
  <c r="C11" i="2"/>
  <c r="G11" i="2" s="1"/>
  <c r="C6" i="10"/>
  <c r="D6" i="10"/>
  <c r="D10" i="10"/>
  <c r="E7" i="10"/>
  <c r="G18" i="10"/>
  <c r="E10" i="10"/>
  <c r="E3" i="10"/>
  <c r="D12" i="2"/>
  <c r="D3" i="10"/>
  <c r="C4" i="10"/>
  <c r="D16" i="2"/>
  <c r="E13" i="10"/>
  <c r="F13" i="10" s="1"/>
  <c r="E12" i="10"/>
  <c r="F12" i="10" s="1"/>
  <c r="C16" i="10"/>
  <c r="J5" i="1"/>
  <c r="E17" i="10"/>
  <c r="F17" i="10" s="1"/>
  <c r="D11" i="5"/>
  <c r="D6" i="5"/>
  <c r="C9" i="10"/>
  <c r="D16" i="10"/>
  <c r="F26" i="8"/>
  <c r="J25" i="1"/>
  <c r="G9" i="8" s="1"/>
  <c r="J94" i="1"/>
  <c r="G26" i="8"/>
  <c r="G26" i="7"/>
  <c r="J62" i="1"/>
  <c r="G15" i="7" s="1"/>
  <c r="F27" i="8"/>
  <c r="I104" i="1"/>
  <c r="F27" i="7" s="1"/>
  <c r="E27" i="7"/>
  <c r="J87" i="1"/>
  <c r="G21" i="7" s="1"/>
  <c r="J47" i="1"/>
  <c r="J54" i="1"/>
  <c r="G18" i="8" s="1"/>
  <c r="E26" i="7"/>
  <c r="F26" i="7" s="1"/>
  <c r="G19" i="7"/>
  <c r="E22" i="8"/>
  <c r="F22" i="8" s="1"/>
  <c r="G14" i="5"/>
  <c r="G12" i="5"/>
  <c r="I91" i="1"/>
  <c r="I90" i="1"/>
  <c r="I92" i="1"/>
  <c r="I86" i="1"/>
  <c r="F19" i="6" s="1"/>
  <c r="I102" i="1"/>
  <c r="I101" i="1"/>
  <c r="F19" i="10" s="1"/>
  <c r="I100" i="1"/>
  <c r="I99" i="1"/>
  <c r="I96" i="1"/>
  <c r="I94" i="1"/>
  <c r="I95" i="1"/>
  <c r="I93" i="1"/>
  <c r="D28" i="2"/>
  <c r="J85" i="1"/>
  <c r="J58" i="1"/>
  <c r="J55" i="1"/>
  <c r="G19" i="8" s="1"/>
  <c r="J23" i="1"/>
  <c r="G8" i="8" s="1"/>
  <c r="J32" i="1"/>
  <c r="G14" i="8" s="1"/>
  <c r="F19" i="7"/>
  <c r="C10" i="7"/>
  <c r="E10" i="7" s="1"/>
  <c r="D3" i="4"/>
  <c r="C3" i="4"/>
  <c r="E3" i="4" s="1"/>
  <c r="D20" i="6"/>
  <c r="F112" i="1"/>
  <c r="D128" i="9" s="1"/>
  <c r="G134" i="9" s="1"/>
  <c r="D7" i="8"/>
  <c r="C7" i="8"/>
  <c r="D10" i="5"/>
  <c r="D23" i="4"/>
  <c r="D17" i="6"/>
  <c r="C9" i="3"/>
  <c r="G9" i="3" s="1"/>
  <c r="G112" i="1"/>
  <c r="D129" i="9" s="1"/>
  <c r="G135" i="9" s="1"/>
  <c r="D31" i="2"/>
  <c r="D8" i="5"/>
  <c r="D27" i="2"/>
  <c r="C7" i="5"/>
  <c r="E7" i="5" s="1"/>
  <c r="C7" i="2"/>
  <c r="G7" i="2" s="1"/>
  <c r="D3" i="6"/>
  <c r="D30" i="2"/>
  <c r="C6" i="3"/>
  <c r="E6" i="3" s="1"/>
  <c r="H80" i="1"/>
  <c r="I80" i="1" s="1"/>
  <c r="J80" i="1"/>
  <c r="G21" i="8" s="1"/>
  <c r="D12" i="8"/>
  <c r="G6" i="4"/>
  <c r="I35" i="1"/>
  <c r="D7" i="2"/>
  <c r="H64" i="1"/>
  <c r="I64" i="1" s="1"/>
  <c r="D10" i="4"/>
  <c r="D15" i="8"/>
  <c r="C6" i="2"/>
  <c r="E6" i="2" s="1"/>
  <c r="D10" i="2"/>
  <c r="D13" i="2"/>
  <c r="D19" i="4"/>
  <c r="D13" i="6"/>
  <c r="C18" i="8"/>
  <c r="H54" i="1"/>
  <c r="I54" i="1" s="1"/>
  <c r="C16" i="8"/>
  <c r="D21" i="4"/>
  <c r="D15" i="6"/>
  <c r="C24" i="2"/>
  <c r="E24" i="2" s="1"/>
  <c r="C14" i="6"/>
  <c r="E14" i="6" s="1"/>
  <c r="J70" i="1"/>
  <c r="C23" i="2"/>
  <c r="G23" i="2" s="1"/>
  <c r="D11" i="8"/>
  <c r="J46" i="1"/>
  <c r="G15" i="5" s="1"/>
  <c r="J74" i="1"/>
  <c r="D4" i="4"/>
  <c r="H74" i="1"/>
  <c r="H38" i="1"/>
  <c r="I38" i="1" s="1"/>
  <c r="J48" i="1"/>
  <c r="G16" i="8" s="1"/>
  <c r="J60" i="1"/>
  <c r="G16" i="6" s="1"/>
  <c r="J38" i="1"/>
  <c r="H52" i="1"/>
  <c r="I52" i="1" s="1"/>
  <c r="H70" i="1"/>
  <c r="I70" i="1" s="1"/>
  <c r="C14" i="2"/>
  <c r="E14" i="2" s="1"/>
  <c r="H60" i="1"/>
  <c r="I60" i="1" s="1"/>
  <c r="J52" i="1"/>
  <c r="G14" i="6" s="1"/>
  <c r="H55" i="1"/>
  <c r="I55" i="1" s="1"/>
  <c r="D25" i="2"/>
  <c r="D4" i="7"/>
  <c r="J65" i="1"/>
  <c r="C9" i="4"/>
  <c r="E9" i="4" s="1"/>
  <c r="D22" i="3"/>
  <c r="H65" i="1"/>
  <c r="I65" i="1" s="1"/>
  <c r="C28" i="3"/>
  <c r="G28" i="3" s="1"/>
  <c r="D24" i="3"/>
  <c r="C7" i="3"/>
  <c r="E7" i="3" s="1"/>
  <c r="C22" i="4"/>
  <c r="G22" i="4" s="1"/>
  <c r="D22" i="2"/>
  <c r="D11" i="2"/>
  <c r="D7" i="7"/>
  <c r="H48" i="1"/>
  <c r="I48" i="1" s="1"/>
  <c r="D21" i="2"/>
  <c r="H62" i="1"/>
  <c r="I62" i="1" s="1"/>
  <c r="D3" i="5"/>
  <c r="C20" i="2"/>
  <c r="G20" i="2" s="1"/>
  <c r="H46" i="1"/>
  <c r="E15" i="5" s="1"/>
  <c r="C15" i="7"/>
  <c r="E15" i="7" s="1"/>
  <c r="D17" i="4"/>
  <c r="D13" i="4"/>
  <c r="D11" i="7"/>
  <c r="C12" i="4"/>
  <c r="E12" i="4" s="1"/>
  <c r="C5" i="6"/>
  <c r="E5" i="6" s="1"/>
  <c r="J7" i="1"/>
  <c r="G3" i="7" s="1"/>
  <c r="H47" i="1"/>
  <c r="D9" i="2"/>
  <c r="C3" i="7"/>
  <c r="E3" i="7" s="1"/>
  <c r="C29" i="3"/>
  <c r="G29" i="3" s="1"/>
  <c r="H32" i="1"/>
  <c r="I32" i="1" s="1"/>
  <c r="D21" i="3"/>
  <c r="H4" i="1"/>
  <c r="I4" i="1" s="1"/>
  <c r="D4" i="5"/>
  <c r="C20" i="3"/>
  <c r="G20" i="3" s="1"/>
  <c r="C11" i="6"/>
  <c r="E11" i="6" s="1"/>
  <c r="F11" i="6" s="1"/>
  <c r="J4" i="1"/>
  <c r="G4" i="6" s="1"/>
  <c r="C14" i="8"/>
  <c r="J37" i="1"/>
  <c r="G11" i="6" s="1"/>
  <c r="H37" i="1"/>
  <c r="I37" i="1" s="1"/>
  <c r="J14" i="1"/>
  <c r="G7" i="6" s="1"/>
  <c r="D14" i="3"/>
  <c r="J6" i="1"/>
  <c r="G5" i="6" s="1"/>
  <c r="D10" i="8"/>
  <c r="D5" i="4"/>
  <c r="H14" i="1"/>
  <c r="I14" i="1" s="1"/>
  <c r="D6" i="6"/>
  <c r="C14" i="4"/>
  <c r="G14" i="4" s="1"/>
  <c r="J10" i="1"/>
  <c r="G5" i="8" s="1"/>
  <c r="H10" i="1"/>
  <c r="H22" i="1"/>
  <c r="I22" i="1" s="1"/>
  <c r="H20" i="1"/>
  <c r="C15" i="4"/>
  <c r="E15" i="4" s="1"/>
  <c r="J20" i="1"/>
  <c r="D8" i="3"/>
  <c r="C25" i="3"/>
  <c r="G25" i="3" s="1"/>
  <c r="D11" i="3"/>
  <c r="C5" i="8"/>
  <c r="J16" i="1"/>
  <c r="G6" i="7" s="1"/>
  <c r="C16" i="3"/>
  <c r="E16" i="3" s="1"/>
  <c r="D10" i="3"/>
  <c r="J22" i="1"/>
  <c r="G9" i="7" s="1"/>
  <c r="C6" i="7"/>
  <c r="E6" i="7" s="1"/>
  <c r="F6" i="7" s="1"/>
  <c r="C9" i="2"/>
  <c r="G9" i="2" s="1"/>
  <c r="H44" i="1"/>
  <c r="I44" i="1" s="1"/>
  <c r="J44" i="1"/>
  <c r="J39" i="1"/>
  <c r="D19" i="8"/>
  <c r="D16" i="8"/>
  <c r="D18" i="4"/>
  <c r="H51" i="1"/>
  <c r="I51" i="1" s="1"/>
  <c r="J19" i="1"/>
  <c r="G6" i="8" s="1"/>
  <c r="I7" i="1"/>
  <c r="H71" i="1"/>
  <c r="I71" i="1" s="1"/>
  <c r="C8" i="5"/>
  <c r="E8" i="5" s="1"/>
  <c r="D15" i="7"/>
  <c r="D3" i="7"/>
  <c r="C12" i="8"/>
  <c r="J71" i="1"/>
  <c r="J51" i="1"/>
  <c r="H19" i="1"/>
  <c r="I19" i="1" s="1"/>
  <c r="J35" i="1"/>
  <c r="G15" i="8" s="1"/>
  <c r="F7" i="6"/>
  <c r="C3" i="5"/>
  <c r="E3" i="5" s="1"/>
  <c r="D15" i="4"/>
  <c r="C16" i="2"/>
  <c r="G16" i="2" s="1"/>
  <c r="J30" i="1"/>
  <c r="G12" i="8" s="1"/>
  <c r="C15" i="8"/>
  <c r="I6" i="1"/>
  <c r="C23" i="3"/>
  <c r="G23" i="3" s="1"/>
  <c r="H30" i="1"/>
  <c r="I30" i="1" s="1"/>
  <c r="J78" i="1"/>
  <c r="D20" i="3"/>
  <c r="C10" i="3"/>
  <c r="G10" i="3" s="1"/>
  <c r="C31" i="2"/>
  <c r="G31" i="2" s="1"/>
  <c r="C19" i="4"/>
  <c r="E19" i="4" s="1"/>
  <c r="J17" i="1"/>
  <c r="G7" i="7" s="1"/>
  <c r="H17" i="1"/>
  <c r="I17" i="1" s="1"/>
  <c r="H58" i="1"/>
  <c r="I58" i="1" s="1"/>
  <c r="I16" i="1"/>
  <c r="C27" i="3"/>
  <c r="G27" i="3" s="1"/>
  <c r="J21" i="1"/>
  <c r="H21" i="1"/>
  <c r="I21" i="1" s="1"/>
  <c r="H23" i="1"/>
  <c r="I23" i="1" s="1"/>
  <c r="C8" i="3"/>
  <c r="G8" i="3" s="1"/>
  <c r="C8" i="8"/>
  <c r="D28" i="3"/>
  <c r="C17" i="2"/>
  <c r="G17" i="2" s="1"/>
  <c r="C13" i="2"/>
  <c r="G13" i="2" s="1"/>
  <c r="H78" i="1"/>
  <c r="I78" i="1" s="1"/>
  <c r="C4" i="5"/>
  <c r="E4" i="5" s="1"/>
  <c r="H5" i="1"/>
  <c r="I5" i="1" s="1"/>
  <c r="C28" i="2"/>
  <c r="H75" i="1"/>
  <c r="J75" i="1"/>
  <c r="G13" i="10" s="1"/>
  <c r="C3" i="3"/>
  <c r="J8" i="1"/>
  <c r="G3" i="8" s="1"/>
  <c r="H8" i="1"/>
  <c r="I8" i="1" s="1"/>
  <c r="C3" i="8"/>
  <c r="E16" i="6"/>
  <c r="C11" i="4"/>
  <c r="J42" i="1"/>
  <c r="G13" i="6" s="1"/>
  <c r="H42" i="1"/>
  <c r="I42" i="1" s="1"/>
  <c r="C13" i="6"/>
  <c r="E7" i="7"/>
  <c r="H43" i="1"/>
  <c r="C4" i="4"/>
  <c r="J43" i="1"/>
  <c r="D3" i="8"/>
  <c r="D3" i="3"/>
  <c r="E6" i="8"/>
  <c r="F6" i="8" s="1"/>
  <c r="D6" i="2"/>
  <c r="D7" i="5"/>
  <c r="C13" i="7"/>
  <c r="C21" i="2"/>
  <c r="H59" i="1"/>
  <c r="I59" i="1" s="1"/>
  <c r="J59" i="1"/>
  <c r="G13" i="7" s="1"/>
  <c r="J12" i="1"/>
  <c r="C20" i="4"/>
  <c r="H12" i="1"/>
  <c r="C12" i="2"/>
  <c r="J29" i="1"/>
  <c r="H29" i="1"/>
  <c r="I29" i="1" s="1"/>
  <c r="J69" i="1"/>
  <c r="G12" i="10" s="1"/>
  <c r="C27" i="2"/>
  <c r="H69" i="1"/>
  <c r="I69" i="1" s="1"/>
  <c r="C13" i="3"/>
  <c r="H26" i="1"/>
  <c r="I26" i="1" s="1"/>
  <c r="J26" i="1"/>
  <c r="G10" i="8" s="1"/>
  <c r="C10" i="8"/>
  <c r="C15" i="3"/>
  <c r="J24" i="1"/>
  <c r="H24" i="1"/>
  <c r="I24" i="1" s="1"/>
  <c r="D14" i="2"/>
  <c r="C9" i="5"/>
  <c r="J73" i="1"/>
  <c r="H73" i="1"/>
  <c r="I73" i="1" s="1"/>
  <c r="D25" i="3"/>
  <c r="D9" i="7"/>
  <c r="G18" i="4"/>
  <c r="E18" i="4"/>
  <c r="D18" i="2"/>
  <c r="C11" i="8"/>
  <c r="C4" i="3"/>
  <c r="J28" i="1"/>
  <c r="G11" i="8" s="1"/>
  <c r="H28" i="1"/>
  <c r="I28" i="1" s="1"/>
  <c r="D6" i="4"/>
  <c r="F6" i="4" s="1"/>
  <c r="D14" i="6"/>
  <c r="C7" i="4"/>
  <c r="H11" i="1"/>
  <c r="I11" i="1" s="1"/>
  <c r="C6" i="6"/>
  <c r="J11" i="1"/>
  <c r="G6" i="6" s="1"/>
  <c r="C8" i="2"/>
  <c r="J13" i="1"/>
  <c r="G4" i="7" s="1"/>
  <c r="H13" i="1"/>
  <c r="I13" i="1" s="1"/>
  <c r="C4" i="7"/>
  <c r="E21" i="8"/>
  <c r="F21" i="8" s="1"/>
  <c r="C3" i="6"/>
  <c r="C5" i="4"/>
  <c r="J3" i="1"/>
  <c r="H3" i="1"/>
  <c r="C8" i="7"/>
  <c r="C11" i="3"/>
  <c r="H18" i="1"/>
  <c r="I18" i="1" s="1"/>
  <c r="J18" i="1"/>
  <c r="G8" i="7" s="1"/>
  <c r="H72" i="1"/>
  <c r="I72" i="1" s="1"/>
  <c r="J72" i="1"/>
  <c r="C8" i="6"/>
  <c r="C13" i="4"/>
  <c r="H27" i="1"/>
  <c r="I27" i="1" s="1"/>
  <c r="D16" i="3"/>
  <c r="C14" i="3"/>
  <c r="C9" i="8"/>
  <c r="H25" i="1"/>
  <c r="I25" i="1" s="1"/>
  <c r="C19" i="3"/>
  <c r="C13" i="8"/>
  <c r="J31" i="1"/>
  <c r="G13" i="8" s="1"/>
  <c r="H31" i="1"/>
  <c r="I31" i="1" s="1"/>
  <c r="D16" i="6"/>
  <c r="D22" i="4"/>
  <c r="C15" i="6"/>
  <c r="C8" i="4"/>
  <c r="H57" i="1"/>
  <c r="I57" i="1" s="1"/>
  <c r="J57" i="1"/>
  <c r="G15" i="6" s="1"/>
  <c r="D4" i="6"/>
  <c r="D12" i="4"/>
  <c r="C23" i="4"/>
  <c r="C17" i="6"/>
  <c r="E17" i="6" s="1"/>
  <c r="J81" i="1"/>
  <c r="H81" i="1"/>
  <c r="C4" i="8"/>
  <c r="H9" i="1"/>
  <c r="I9" i="1" s="1"/>
  <c r="J9" i="1"/>
  <c r="G4" i="8" s="1"/>
  <c r="C21" i="3"/>
  <c r="E4" i="6"/>
  <c r="D13" i="8"/>
  <c r="D19" i="3"/>
  <c r="G17" i="3"/>
  <c r="E17" i="3"/>
  <c r="F17" i="3" s="1"/>
  <c r="C11" i="7"/>
  <c r="C18" i="3"/>
  <c r="H50" i="1"/>
  <c r="I50" i="1" s="1"/>
  <c r="J50" i="1"/>
  <c r="G11" i="7" s="1"/>
  <c r="J61" i="1"/>
  <c r="G14" i="7" s="1"/>
  <c r="H61" i="1"/>
  <c r="I61" i="1" s="1"/>
  <c r="C22" i="3"/>
  <c r="C14" i="7"/>
  <c r="C12" i="6"/>
  <c r="C21" i="4"/>
  <c r="H41" i="1"/>
  <c r="I41" i="1" s="1"/>
  <c r="J41" i="1"/>
  <c r="G12" i="6" s="1"/>
  <c r="C17" i="4"/>
  <c r="C10" i="6"/>
  <c r="J36" i="1"/>
  <c r="G10" i="6" s="1"/>
  <c r="H36" i="1"/>
  <c r="I36" i="1" s="1"/>
  <c r="C20" i="8"/>
  <c r="J79" i="1"/>
  <c r="G20" i="8" s="1"/>
  <c r="H79" i="1"/>
  <c r="I79" i="1" s="1"/>
  <c r="D5" i="6"/>
  <c r="D14" i="4"/>
  <c r="C22" i="2"/>
  <c r="J63" i="1"/>
  <c r="H63" i="1"/>
  <c r="I63" i="1" s="1"/>
  <c r="C6" i="5"/>
  <c r="D7" i="3"/>
  <c r="D18" i="8"/>
  <c r="C10" i="4"/>
  <c r="J45" i="1"/>
  <c r="G18" i="6" s="1"/>
  <c r="H45" i="1"/>
  <c r="J68" i="1"/>
  <c r="G16" i="7" s="1"/>
  <c r="H68" i="1"/>
  <c r="I68" i="1" s="1"/>
  <c r="C24" i="3"/>
  <c r="C16" i="7"/>
  <c r="J76" i="1"/>
  <c r="C29" i="2"/>
  <c r="H76" i="1"/>
  <c r="I76" i="1" s="1"/>
  <c r="C5" i="7"/>
  <c r="J15" i="1"/>
  <c r="H15" i="1"/>
  <c r="I15" i="1" s="1"/>
  <c r="C26" i="3"/>
  <c r="D9" i="3"/>
  <c r="D5" i="8"/>
  <c r="C10" i="5"/>
  <c r="H82" i="1"/>
  <c r="J82" i="1"/>
  <c r="G17" i="10" s="1"/>
  <c r="H66" i="1"/>
  <c r="I66" i="1" s="1"/>
  <c r="C25" i="2"/>
  <c r="J66" i="1"/>
  <c r="D9" i="4"/>
  <c r="D29" i="2"/>
  <c r="C19" i="2"/>
  <c r="C12" i="7"/>
  <c r="J56" i="1"/>
  <c r="G12" i="7" s="1"/>
  <c r="H56" i="1"/>
  <c r="I56" i="1" s="1"/>
  <c r="D5" i="7"/>
  <c r="D26" i="3"/>
  <c r="E9" i="7"/>
  <c r="C16" i="4"/>
  <c r="C9" i="6"/>
  <c r="J33" i="1"/>
  <c r="G9" i="6" s="1"/>
  <c r="H33" i="1"/>
  <c r="I33" i="1" s="1"/>
  <c r="C12" i="3"/>
  <c r="C17" i="8"/>
  <c r="H49" i="1"/>
  <c r="I49" i="1" s="1"/>
  <c r="J49" i="1"/>
  <c r="G17" i="8" s="1"/>
  <c r="C26" i="2"/>
  <c r="J67" i="1"/>
  <c r="H67" i="1"/>
  <c r="I67" i="1" s="1"/>
  <c r="D24" i="2"/>
  <c r="D19" i="2"/>
  <c r="D12" i="7"/>
  <c r="D16" i="4"/>
  <c r="D9" i="6"/>
  <c r="D12" i="3"/>
  <c r="D17" i="8"/>
  <c r="D26" i="2"/>
  <c r="C10" i="2"/>
  <c r="C5" i="5"/>
  <c r="H34" i="1"/>
  <c r="I34" i="1" s="1"/>
  <c r="J34" i="1"/>
  <c r="J77" i="1"/>
  <c r="H77" i="1"/>
  <c r="I77" i="1" s="1"/>
  <c r="C30" i="2"/>
  <c r="J53" i="1"/>
  <c r="C15" i="2"/>
  <c r="H53" i="1"/>
  <c r="I53" i="1" s="1"/>
  <c r="C18" i="2"/>
  <c r="H40" i="1"/>
  <c r="I40" i="1" s="1"/>
  <c r="J40" i="1"/>
  <c r="G5" i="3" l="1"/>
  <c r="J112" i="1"/>
  <c r="D133" i="9" s="1"/>
  <c r="G139" i="9" s="1"/>
  <c r="I39" i="1"/>
  <c r="F16" i="5" s="1"/>
  <c r="I12" i="1"/>
  <c r="F18" i="5" s="1"/>
  <c r="E18" i="5"/>
  <c r="G18" i="5"/>
  <c r="I47" i="1"/>
  <c r="F17" i="5" s="1"/>
  <c r="E17" i="5"/>
  <c r="G17" i="5"/>
  <c r="G16" i="5"/>
  <c r="F10" i="7"/>
  <c r="F5" i="10"/>
  <c r="G10" i="7"/>
  <c r="F7" i="10"/>
  <c r="F10" i="10"/>
  <c r="E11" i="2"/>
  <c r="F11" i="2" s="1"/>
  <c r="F8" i="10"/>
  <c r="F3" i="10"/>
  <c r="F15" i="10"/>
  <c r="G5" i="10"/>
  <c r="G3" i="10"/>
  <c r="G4" i="10"/>
  <c r="G13" i="5"/>
  <c r="F18" i="10"/>
  <c r="G8" i="10"/>
  <c r="G3" i="5"/>
  <c r="E16" i="10"/>
  <c r="F16" i="10" s="1"/>
  <c r="G15" i="10"/>
  <c r="C21" i="10"/>
  <c r="E4" i="10"/>
  <c r="F4" i="10" s="1"/>
  <c r="G11" i="10"/>
  <c r="G5" i="5"/>
  <c r="G16" i="10"/>
  <c r="E9" i="10"/>
  <c r="F9" i="10" s="1"/>
  <c r="G9" i="5"/>
  <c r="G14" i="10"/>
  <c r="G4" i="5"/>
  <c r="G6" i="10"/>
  <c r="G10" i="10"/>
  <c r="G6" i="5"/>
  <c r="D21" i="10"/>
  <c r="E6" i="10"/>
  <c r="F6" i="10" s="1"/>
  <c r="G7" i="10"/>
  <c r="G9" i="10"/>
  <c r="G11" i="5"/>
  <c r="G5" i="7"/>
  <c r="E7" i="8"/>
  <c r="F7" i="8" s="1"/>
  <c r="G17" i="6"/>
  <c r="G20" i="7"/>
  <c r="F14" i="5"/>
  <c r="F13" i="5"/>
  <c r="F12" i="5"/>
  <c r="I75" i="1"/>
  <c r="F3" i="4"/>
  <c r="G3" i="4"/>
  <c r="I46" i="1"/>
  <c r="F15" i="5" s="1"/>
  <c r="G20" i="6"/>
  <c r="I43" i="1"/>
  <c r="F20" i="6" s="1"/>
  <c r="G7" i="8"/>
  <c r="I45" i="1"/>
  <c r="F18" i="6" s="1"/>
  <c r="I20" i="1"/>
  <c r="I74" i="1"/>
  <c r="E15" i="8"/>
  <c r="F15" i="8" s="1"/>
  <c r="E5" i="8"/>
  <c r="F5" i="8" s="1"/>
  <c r="E12" i="8"/>
  <c r="F12" i="8" s="1"/>
  <c r="E14" i="8"/>
  <c r="F14" i="8" s="1"/>
  <c r="E19" i="8"/>
  <c r="F19" i="8" s="1"/>
  <c r="E16" i="8"/>
  <c r="F16" i="8" s="1"/>
  <c r="E18" i="8"/>
  <c r="F18" i="8" s="1"/>
  <c r="E9" i="3"/>
  <c r="F9" i="3" s="1"/>
  <c r="G10" i="5"/>
  <c r="I82" i="1"/>
  <c r="I81" i="1"/>
  <c r="F17" i="6" s="1"/>
  <c r="I10" i="1"/>
  <c r="I3" i="1"/>
  <c r="H112" i="1"/>
  <c r="F8" i="5"/>
  <c r="E7" i="2"/>
  <c r="F7" i="2" s="1"/>
  <c r="G7" i="5"/>
  <c r="G8" i="5"/>
  <c r="F6" i="3"/>
  <c r="G6" i="3"/>
  <c r="G6" i="2"/>
  <c r="G15" i="4"/>
  <c r="G16" i="3"/>
  <c r="E29" i="3"/>
  <c r="F29" i="3" s="1"/>
  <c r="E23" i="2"/>
  <c r="F23" i="2" s="1"/>
  <c r="F7" i="7"/>
  <c r="G9" i="4"/>
  <c r="E25" i="3"/>
  <c r="F25" i="3" s="1"/>
  <c r="G14" i="2"/>
  <c r="G7" i="3"/>
  <c r="G24" i="2"/>
  <c r="E28" i="3"/>
  <c r="F28" i="3" s="1"/>
  <c r="E22" i="4"/>
  <c r="F22" i="4" s="1"/>
  <c r="E20" i="2"/>
  <c r="F20" i="2" s="1"/>
  <c r="G12" i="4"/>
  <c r="E20" i="3"/>
  <c r="F20" i="3" s="1"/>
  <c r="F4" i="5"/>
  <c r="E14" i="4"/>
  <c r="F14" i="4" s="1"/>
  <c r="E9" i="2"/>
  <c r="F9" i="2" s="1"/>
  <c r="F18" i="4"/>
  <c r="F15" i="7"/>
  <c r="F3" i="7"/>
  <c r="F12" i="4"/>
  <c r="F15" i="4"/>
  <c r="E16" i="2"/>
  <c r="F16" i="2" s="1"/>
  <c r="E13" i="2"/>
  <c r="F13" i="2" s="1"/>
  <c r="E31" i="2"/>
  <c r="F31" i="2" s="1"/>
  <c r="E27" i="3"/>
  <c r="F27" i="3" s="1"/>
  <c r="F4" i="6"/>
  <c r="E23" i="3"/>
  <c r="F23" i="3" s="1"/>
  <c r="E10" i="3"/>
  <c r="F10" i="3" s="1"/>
  <c r="F7" i="3"/>
  <c r="F19" i="4"/>
  <c r="F16" i="6"/>
  <c r="G19" i="4"/>
  <c r="F16" i="3"/>
  <c r="D29" i="7"/>
  <c r="F14" i="6"/>
  <c r="F5" i="6"/>
  <c r="F7" i="5"/>
  <c r="E17" i="2"/>
  <c r="F17" i="2" s="1"/>
  <c r="C20" i="5"/>
  <c r="F14" i="2"/>
  <c r="E8" i="3"/>
  <c r="F8" i="3" s="1"/>
  <c r="E8" i="8"/>
  <c r="F8" i="8" s="1"/>
  <c r="F9" i="4"/>
  <c r="D22" i="6"/>
  <c r="F24" i="2"/>
  <c r="C29" i="7"/>
  <c r="D20" i="5"/>
  <c r="F9" i="7"/>
  <c r="G16" i="4"/>
  <c r="E16" i="4"/>
  <c r="F16" i="4" s="1"/>
  <c r="G29" i="2"/>
  <c r="E29" i="2"/>
  <c r="F29" i="2" s="1"/>
  <c r="E10" i="6"/>
  <c r="F10" i="6" s="1"/>
  <c r="G20" i="4"/>
  <c r="E20" i="4"/>
  <c r="F20" i="4" s="1"/>
  <c r="G19" i="2"/>
  <c r="E19" i="2"/>
  <c r="F19" i="2" s="1"/>
  <c r="E9" i="5"/>
  <c r="F9" i="5" s="1"/>
  <c r="E13" i="6"/>
  <c r="F13" i="6" s="1"/>
  <c r="E12" i="7"/>
  <c r="F12" i="7" s="1"/>
  <c r="G17" i="4"/>
  <c r="E17" i="4"/>
  <c r="F17" i="4" s="1"/>
  <c r="G18" i="3"/>
  <c r="E18" i="3"/>
  <c r="F18" i="3" s="1"/>
  <c r="E8" i="2"/>
  <c r="F8" i="2" s="1"/>
  <c r="G8" i="2"/>
  <c r="G28" i="2"/>
  <c r="E28" i="2"/>
  <c r="F28" i="2" s="1"/>
  <c r="G30" i="2"/>
  <c r="E30" i="2"/>
  <c r="G3" i="6"/>
  <c r="G13" i="3"/>
  <c r="E13" i="3"/>
  <c r="F13" i="3" s="1"/>
  <c r="G24" i="3"/>
  <c r="E24" i="3"/>
  <c r="F24" i="3" s="1"/>
  <c r="G5" i="4"/>
  <c r="E5" i="4"/>
  <c r="F5" i="4" s="1"/>
  <c r="E6" i="6"/>
  <c r="F6" i="6" s="1"/>
  <c r="G21" i="4"/>
  <c r="E21" i="4"/>
  <c r="F21" i="4" s="1"/>
  <c r="G13" i="4"/>
  <c r="E13" i="4"/>
  <c r="F13" i="4" s="1"/>
  <c r="E3" i="6"/>
  <c r="F3" i="6" s="1"/>
  <c r="C22" i="6"/>
  <c r="G27" i="2"/>
  <c r="E27" i="2"/>
  <c r="F27" i="2" s="1"/>
  <c r="F3" i="5"/>
  <c r="G11" i="4"/>
  <c r="E11" i="4"/>
  <c r="F11" i="4" s="1"/>
  <c r="E16" i="7"/>
  <c r="F16" i="7" s="1"/>
  <c r="E8" i="6"/>
  <c r="F8" i="6" s="1"/>
  <c r="E15" i="2"/>
  <c r="F15" i="2" s="1"/>
  <c r="G15" i="2"/>
  <c r="E10" i="8"/>
  <c r="F10" i="8" s="1"/>
  <c r="G26" i="2"/>
  <c r="E26" i="2"/>
  <c r="F26" i="2" s="1"/>
  <c r="E7" i="4"/>
  <c r="F7" i="4" s="1"/>
  <c r="G7" i="4"/>
  <c r="D31" i="3"/>
  <c r="E12" i="6"/>
  <c r="F12" i="6" s="1"/>
  <c r="E23" i="4"/>
  <c r="F23" i="4" s="1"/>
  <c r="G23" i="4"/>
  <c r="D29" i="8"/>
  <c r="E3" i="8"/>
  <c r="F3" i="8" s="1"/>
  <c r="C29" i="8"/>
  <c r="E15" i="6"/>
  <c r="F15" i="6" s="1"/>
  <c r="E13" i="8"/>
  <c r="F13" i="8" s="1"/>
  <c r="E5" i="5"/>
  <c r="F5" i="5" s="1"/>
  <c r="G25" i="2"/>
  <c r="E25" i="2"/>
  <c r="F25" i="2" s="1"/>
  <c r="E6" i="5"/>
  <c r="F6" i="5" s="1"/>
  <c r="E21" i="2"/>
  <c r="F21" i="2" s="1"/>
  <c r="G21" i="2"/>
  <c r="G26" i="3"/>
  <c r="E26" i="3"/>
  <c r="F26" i="3" s="1"/>
  <c r="G10" i="2"/>
  <c r="E10" i="2"/>
  <c r="F10" i="2" s="1"/>
  <c r="E17" i="8"/>
  <c r="F17" i="8" s="1"/>
  <c r="E14" i="7"/>
  <c r="F14" i="7" s="1"/>
  <c r="E13" i="7"/>
  <c r="F13" i="7" s="1"/>
  <c r="E4" i="7"/>
  <c r="F4" i="7" s="1"/>
  <c r="E10" i="5"/>
  <c r="F10" i="5" s="1"/>
  <c r="G19" i="3"/>
  <c r="E19" i="3"/>
  <c r="F19" i="3" s="1"/>
  <c r="G18" i="2"/>
  <c r="E18" i="2"/>
  <c r="F18" i="2" s="1"/>
  <c r="E5" i="7"/>
  <c r="F5" i="7" s="1"/>
  <c r="E21" i="3"/>
  <c r="F21" i="3" s="1"/>
  <c r="G21" i="3"/>
  <c r="E9" i="8"/>
  <c r="F9" i="8" s="1"/>
  <c r="G11" i="3"/>
  <c r="E11" i="3"/>
  <c r="F11" i="3" s="1"/>
  <c r="G15" i="3"/>
  <c r="E15" i="3"/>
  <c r="F15" i="3" s="1"/>
  <c r="G12" i="3"/>
  <c r="E12" i="3"/>
  <c r="F12" i="3" s="1"/>
  <c r="G22" i="3"/>
  <c r="E22" i="3"/>
  <c r="F22" i="3" s="1"/>
  <c r="E10" i="4"/>
  <c r="F10" i="4" s="1"/>
  <c r="G10" i="4"/>
  <c r="F6" i="2"/>
  <c r="E20" i="8"/>
  <c r="F20" i="8" s="1"/>
  <c r="E14" i="3"/>
  <c r="F14" i="3" s="1"/>
  <c r="G14" i="3"/>
  <c r="E8" i="7"/>
  <c r="F8" i="7" s="1"/>
  <c r="D33" i="2"/>
  <c r="C31" i="3"/>
  <c r="G3" i="3"/>
  <c r="E3" i="3"/>
  <c r="F3" i="3" s="1"/>
  <c r="G8" i="4"/>
  <c r="E8" i="4"/>
  <c r="F8" i="4" s="1"/>
  <c r="E11" i="8"/>
  <c r="F11" i="8" s="1"/>
  <c r="E9" i="6"/>
  <c r="F9" i="6" s="1"/>
  <c r="E4" i="8"/>
  <c r="F4" i="8" s="1"/>
  <c r="E11" i="7"/>
  <c r="F11" i="7" s="1"/>
  <c r="C33" i="2"/>
  <c r="G22" i="2"/>
  <c r="E22" i="2"/>
  <c r="F22" i="2" s="1"/>
  <c r="G4" i="3"/>
  <c r="E4" i="3"/>
  <c r="F4" i="3" s="1"/>
  <c r="G12" i="2"/>
  <c r="E12" i="2"/>
  <c r="F12" i="2" s="1"/>
  <c r="G4" i="4"/>
  <c r="E4" i="4"/>
  <c r="C25" i="4"/>
  <c r="D25" i="4"/>
  <c r="F22" i="6" l="1"/>
  <c r="E21" i="10"/>
  <c r="F22" i="10" s="1"/>
  <c r="G21" i="10"/>
  <c r="F11" i="5"/>
  <c r="F20" i="5" s="1"/>
  <c r="G29" i="7"/>
  <c r="G29" i="8"/>
  <c r="I166" i="1"/>
  <c r="D130" i="9"/>
  <c r="G136" i="9" s="1"/>
  <c r="F29" i="8"/>
  <c r="G22" i="6"/>
  <c r="I112" i="1"/>
  <c r="G20" i="5"/>
  <c r="E33" i="2"/>
  <c r="F34" i="2" s="1"/>
  <c r="E25" i="4"/>
  <c r="F26" i="4" s="1"/>
  <c r="G31" i="3"/>
  <c r="E20" i="5"/>
  <c r="F21" i="5" s="1"/>
  <c r="G33" i="2"/>
  <c r="F29" i="7"/>
  <c r="F30" i="2"/>
  <c r="F33" i="2" s="1"/>
  <c r="G25" i="4"/>
  <c r="E22" i="6"/>
  <c r="F23" i="6" s="1"/>
  <c r="F4" i="4"/>
  <c r="F25" i="4" s="1"/>
  <c r="E29" i="7"/>
  <c r="F30" i="7" s="1"/>
  <c r="E31" i="3"/>
  <c r="F32" i="3" s="1"/>
  <c r="E29" i="8"/>
  <c r="F30" i="8" s="1"/>
  <c r="F31" i="3"/>
  <c r="F21" i="10" l="1"/>
  <c r="F23" i="10" s="1"/>
  <c r="I167" i="1"/>
  <c r="D132" i="9" s="1"/>
  <c r="G138" i="9" s="1"/>
  <c r="D131" i="9"/>
  <c r="G137" i="9" s="1"/>
  <c r="F22" i="5"/>
  <c r="F27" i="4"/>
  <c r="F35" i="2"/>
  <c r="F33" i="3"/>
  <c r="F31" i="8"/>
  <c r="F24" i="6"/>
  <c r="F31" i="7"/>
</calcChain>
</file>

<file path=xl/sharedStrings.xml><?xml version="1.0" encoding="utf-8"?>
<sst xmlns="http://schemas.openxmlformats.org/spreadsheetml/2006/main" count="753" uniqueCount="383">
  <si>
    <t>DATE</t>
  </si>
  <si>
    <t>DAVAO DEL NORTE</t>
  </si>
  <si>
    <t>OUTLETS</t>
  </si>
  <si>
    <t>TELLER</t>
  </si>
  <si>
    <t>TOTAL BETS</t>
  </si>
  <si>
    <t>PAYOUTS</t>
  </si>
  <si>
    <t>COMMISSION</t>
  </si>
  <si>
    <t>PALAWAN</t>
  </si>
  <si>
    <t>SALARY</t>
  </si>
  <si>
    <t>COLLECTOR</t>
  </si>
  <si>
    <t>TOTAL</t>
  </si>
  <si>
    <t>TOTAL GROSS</t>
  </si>
  <si>
    <t xml:space="preserve"> </t>
  </si>
  <si>
    <t>PREPARED BY:</t>
  </si>
  <si>
    <t>FREDLIE</t>
  </si>
  <si>
    <t>`</t>
  </si>
  <si>
    <t>JIMMY</t>
  </si>
  <si>
    <t>JASON</t>
  </si>
  <si>
    <t>NO.</t>
  </si>
  <si>
    <r>
      <rPr>
        <b/>
        <sz val="12"/>
        <color rgb="FF000000"/>
        <rFont val="Arial"/>
        <family val="2"/>
      </rPr>
      <t>DDN 1422-</t>
    </r>
    <r>
      <rPr>
        <sz val="11"/>
        <color rgb="FF000000"/>
        <rFont val="Arial"/>
        <family val="2"/>
      </rPr>
      <t>Bobongon,Sto.Tomas</t>
    </r>
  </si>
  <si>
    <r>
      <rPr>
        <b/>
        <sz val="11"/>
        <color rgb="FF000000"/>
        <rFont val="Arial"/>
        <family val="2"/>
      </rPr>
      <t>DDN 1474-</t>
    </r>
    <r>
      <rPr>
        <sz val="11"/>
        <color rgb="FF000000"/>
        <rFont val="Arial"/>
        <family val="2"/>
      </rPr>
      <t>P#9 Kapwa,Tibal.og,Sto.Tomas</t>
    </r>
  </si>
  <si>
    <r>
      <rPr>
        <b/>
        <sz val="12"/>
        <color rgb="FF000000"/>
        <rFont val="Arial"/>
        <family val="2"/>
      </rPr>
      <t>DDN 1477-</t>
    </r>
    <r>
      <rPr>
        <sz val="11"/>
        <color rgb="FF000000"/>
        <rFont val="Arial"/>
        <family val="2"/>
      </rPr>
      <t>P#6 Libuganon,Tagum City</t>
    </r>
  </si>
  <si>
    <r>
      <rPr>
        <b/>
        <sz val="12"/>
        <color rgb="FF000000"/>
        <rFont val="Arial"/>
        <family val="2"/>
      </rPr>
      <t>DDN 1476-</t>
    </r>
    <r>
      <rPr>
        <sz val="11"/>
        <color rgb="FF000000"/>
        <rFont val="Arial"/>
        <family val="2"/>
      </rPr>
      <t>P#5 Cacao,Panabo City</t>
    </r>
  </si>
  <si>
    <r>
      <rPr>
        <b/>
        <sz val="12"/>
        <color rgb="FF000000"/>
        <rFont val="Arial"/>
        <family val="2"/>
      </rPr>
      <t>DDN 1523-</t>
    </r>
    <r>
      <rPr>
        <sz val="11"/>
        <color rgb="FF000000"/>
        <rFont val="Arial"/>
        <family val="2"/>
      </rPr>
      <t>Capungagan, Kapalong</t>
    </r>
  </si>
  <si>
    <r>
      <rPr>
        <b/>
        <sz val="12"/>
        <color rgb="FF000000"/>
        <rFont val="Arial"/>
        <family val="2"/>
      </rPr>
      <t>DDN 1524-</t>
    </r>
    <r>
      <rPr>
        <sz val="11"/>
        <color rgb="FF000000"/>
        <rFont val="Arial"/>
        <family val="2"/>
      </rPr>
      <t>Darluz Subdivision,Sto.Tomas</t>
    </r>
  </si>
  <si>
    <r>
      <rPr>
        <b/>
        <sz val="12"/>
        <color rgb="FF000000"/>
        <rFont val="Arial"/>
        <family val="2"/>
      </rPr>
      <t>DDN 1586-</t>
    </r>
    <r>
      <rPr>
        <sz val="11"/>
        <color rgb="FF000000"/>
        <rFont val="Arial"/>
        <family val="2"/>
      </rPr>
      <t>PUROK SUNFLOWER, BINCUNGAN</t>
    </r>
  </si>
  <si>
    <r>
      <rPr>
        <b/>
        <sz val="12"/>
        <color rgb="FF000000"/>
        <rFont val="Arial"/>
        <family val="2"/>
      </rPr>
      <t>DDN 1590-</t>
    </r>
    <r>
      <rPr>
        <sz val="11"/>
        <color rgb="FF000000"/>
        <rFont val="Arial"/>
        <family val="2"/>
      </rPr>
      <t>Purok Anahaw,Asuncion,Carmen</t>
    </r>
  </si>
  <si>
    <r>
      <rPr>
        <b/>
        <sz val="12"/>
        <color rgb="FF000000"/>
        <rFont val="Arial"/>
        <family val="2"/>
      </rPr>
      <t>DDN 1591-</t>
    </r>
    <r>
      <rPr>
        <sz val="11"/>
        <color rgb="FF000000"/>
        <rFont val="Arial"/>
        <family val="2"/>
      </rPr>
      <t>Purok Rose Bincungan,Tagum</t>
    </r>
  </si>
  <si>
    <r>
      <rPr>
        <b/>
        <sz val="12"/>
        <color rgb="FF000000"/>
        <rFont val="Arial"/>
        <family val="2"/>
      </rPr>
      <t>DDN 1680-</t>
    </r>
    <r>
      <rPr>
        <sz val="11"/>
        <color rgb="FF000000"/>
        <rFont val="Arial"/>
        <family val="2"/>
      </rPr>
      <t>P6 NEW KATIPUNAN STO.TOMAS</t>
    </r>
  </si>
  <si>
    <r>
      <rPr>
        <b/>
        <sz val="12"/>
        <color rgb="FF000000"/>
        <rFont val="Arial"/>
        <family val="2"/>
      </rPr>
      <t xml:space="preserve">DDN 350 - </t>
    </r>
    <r>
      <rPr>
        <sz val="11"/>
        <color rgb="FF000000"/>
        <rFont val="Arial"/>
        <family val="2"/>
      </rPr>
      <t>Pagsabangan Road Brgy Mankilam,Tagum</t>
    </r>
  </si>
  <si>
    <r>
      <rPr>
        <b/>
        <sz val="12"/>
        <color rgb="FF000000"/>
        <rFont val="Arial"/>
        <family val="2"/>
      </rPr>
      <t>DDN 351 -</t>
    </r>
    <r>
      <rPr>
        <sz val="11"/>
        <color rgb="FF000000"/>
        <rFont val="Arial"/>
        <family val="2"/>
      </rPr>
      <t xml:space="preserve"> Pob. La Filipina,Tagum</t>
    </r>
  </si>
  <si>
    <r>
      <rPr>
        <b/>
        <sz val="12"/>
        <color rgb="FF000000"/>
        <rFont val="Arial"/>
        <family val="2"/>
      </rPr>
      <t>DDN 352-</t>
    </r>
    <r>
      <rPr>
        <sz val="11"/>
        <color rgb="FF000000"/>
        <rFont val="Arial"/>
        <family val="2"/>
      </rPr>
      <t>Near Baranggay Hall,Salvacion,Sto.Tomas</t>
    </r>
  </si>
  <si>
    <r>
      <rPr>
        <b/>
        <sz val="12"/>
        <color rgb="FF000000"/>
        <rFont val="Arial"/>
        <family val="2"/>
      </rPr>
      <t>DDN 353-</t>
    </r>
    <r>
      <rPr>
        <sz val="11"/>
        <color rgb="FF000000"/>
        <rFont val="Arial"/>
        <family val="2"/>
      </rPr>
      <t>Tipas Street, Tagum</t>
    </r>
  </si>
  <si>
    <r>
      <rPr>
        <b/>
        <sz val="12"/>
        <color rgb="FF000000"/>
        <rFont val="Arial"/>
        <family val="2"/>
      </rPr>
      <t>DDN 397-</t>
    </r>
    <r>
      <rPr>
        <sz val="11"/>
        <color rgb="FF000000"/>
        <rFont val="Arial"/>
        <family val="2"/>
      </rPr>
      <t xml:space="preserve">Near Carmen Market, Carmen </t>
    </r>
  </si>
  <si>
    <r>
      <rPr>
        <b/>
        <sz val="12"/>
        <color rgb="FF000000"/>
        <rFont val="Arial"/>
        <family val="2"/>
      </rPr>
      <t>DDN 398-</t>
    </r>
    <r>
      <rPr>
        <sz val="11"/>
        <color rgb="FF000000"/>
        <rFont val="Arial"/>
        <family val="2"/>
      </rPr>
      <t xml:space="preserve">Crystal Plain,Barangay Gredu, Panabo City </t>
    </r>
  </si>
  <si>
    <r>
      <rPr>
        <b/>
        <sz val="12"/>
        <color rgb="FF000000"/>
        <rFont val="Arial"/>
        <family val="2"/>
      </rPr>
      <t>DDN 399-</t>
    </r>
    <r>
      <rPr>
        <sz val="11"/>
        <color rgb="FF000000"/>
        <rFont val="Arial"/>
        <family val="2"/>
      </rPr>
      <t xml:space="preserve">Purok Villa Felisa Subd., Panabo City </t>
    </r>
  </si>
  <si>
    <r>
      <rPr>
        <b/>
        <sz val="12"/>
        <color rgb="FF000000"/>
        <rFont val="Arial"/>
        <family val="2"/>
      </rPr>
      <t>DDN 400-</t>
    </r>
    <r>
      <rPr>
        <sz val="11"/>
        <color rgb="FF000000"/>
        <rFont val="Arial"/>
        <family val="2"/>
      </rPr>
      <t xml:space="preserve">Adlaon Street,Brgy. Sto.Niño, Panabo City </t>
    </r>
  </si>
  <si>
    <r>
      <rPr>
        <b/>
        <sz val="12"/>
        <color rgb="FF000000"/>
        <rFont val="Arial"/>
        <family val="2"/>
      </rPr>
      <t>DDN 402-</t>
    </r>
    <r>
      <rPr>
        <sz val="11"/>
        <color rgb="FF000000"/>
        <rFont val="Arial"/>
        <family val="2"/>
      </rPr>
      <t>Purok 11C, Ilaboon Maniki,Kapalong</t>
    </r>
  </si>
  <si>
    <r>
      <rPr>
        <b/>
        <sz val="12"/>
        <color rgb="FF000000"/>
        <rFont val="Arial"/>
        <family val="2"/>
      </rPr>
      <t>DDN 422</t>
    </r>
    <r>
      <rPr>
        <sz val="11"/>
        <color rgb="FF000000"/>
        <rFont val="Arial"/>
        <family val="2"/>
      </rPr>
      <t>-Purok Durian,Visayan Village,Tagum</t>
    </r>
  </si>
  <si>
    <r>
      <rPr>
        <b/>
        <sz val="11"/>
        <color rgb="FF000000"/>
        <rFont val="Arial"/>
        <family val="2"/>
      </rPr>
      <t>DDN 423-</t>
    </r>
    <r>
      <rPr>
        <sz val="11"/>
        <color rgb="FF000000"/>
        <rFont val="Arial"/>
        <family val="2"/>
      </rPr>
      <t xml:space="preserve">P-Santan,Brgy. Bincungan,Tagum </t>
    </r>
  </si>
  <si>
    <r>
      <rPr>
        <b/>
        <sz val="12"/>
        <color rgb="FF000000"/>
        <rFont val="Arial"/>
        <family val="2"/>
      </rPr>
      <t>DDN 424-</t>
    </r>
    <r>
      <rPr>
        <sz val="11"/>
        <color rgb="FF000000"/>
        <rFont val="Arial"/>
        <family val="2"/>
      </rPr>
      <t>Purok 3D,Apokon,Tagum City</t>
    </r>
  </si>
  <si>
    <r>
      <rPr>
        <b/>
        <sz val="12"/>
        <color rgb="FF000000"/>
        <rFont val="Arial"/>
        <family val="2"/>
      </rPr>
      <t>DDN 425</t>
    </r>
    <r>
      <rPr>
        <sz val="11"/>
        <color rgb="FF000000"/>
        <rFont val="Arial"/>
        <family val="2"/>
      </rPr>
      <t xml:space="preserve">-P7,Baranggay Tuganay,Carmen </t>
    </r>
  </si>
  <si>
    <r>
      <rPr>
        <b/>
        <sz val="12"/>
        <color rgb="FF000000"/>
        <rFont val="Arial"/>
        <family val="2"/>
      </rPr>
      <t>DDN 426-</t>
    </r>
    <r>
      <rPr>
        <sz val="11"/>
        <color rgb="FF000000"/>
        <rFont val="Arial"/>
        <family val="2"/>
      </rPr>
      <t xml:space="preserve">Carmen Public Market, Carmen </t>
    </r>
  </si>
  <si>
    <r>
      <rPr>
        <b/>
        <sz val="12"/>
        <color rgb="FF000000"/>
        <rFont val="Arial"/>
        <family val="2"/>
      </rPr>
      <t>DDN 427</t>
    </r>
    <r>
      <rPr>
        <sz val="11"/>
        <color rgb="FF000000"/>
        <rFont val="Arial"/>
        <family val="2"/>
      </rPr>
      <t>-ICARE, Barangay Ising, Carmen</t>
    </r>
  </si>
  <si>
    <r>
      <rPr>
        <b/>
        <sz val="12"/>
        <color rgb="FF000000"/>
        <rFont val="Arial"/>
        <family val="2"/>
      </rPr>
      <t>DDN 429</t>
    </r>
    <r>
      <rPr>
        <sz val="11"/>
        <color rgb="FF000000"/>
        <rFont val="Arial"/>
        <family val="2"/>
      </rPr>
      <t>-Purok 16,San Vicente,Panabo City</t>
    </r>
  </si>
  <si>
    <r>
      <rPr>
        <b/>
        <sz val="12"/>
        <color rgb="FF000000"/>
        <rFont val="Arial"/>
        <family val="2"/>
      </rPr>
      <t>DDN 754-</t>
    </r>
    <r>
      <rPr>
        <sz val="11"/>
        <color rgb="FF000000"/>
        <rFont val="Arial"/>
        <family val="2"/>
      </rPr>
      <t>New Katipunan,Feeder road3,Sto.Tomas</t>
    </r>
  </si>
  <si>
    <r>
      <rPr>
        <b/>
        <sz val="12"/>
        <color rgb="FF000000"/>
        <rFont val="Arial"/>
        <family val="2"/>
      </rPr>
      <t>DDN 755-</t>
    </r>
    <r>
      <rPr>
        <sz val="11"/>
        <color rgb="FF000000"/>
        <rFont val="Arial"/>
        <family val="2"/>
      </rPr>
      <t>Poblacion,Tuganay,Carmen</t>
    </r>
  </si>
  <si>
    <r>
      <rPr>
        <b/>
        <sz val="12"/>
        <color rgb="FF000000"/>
        <rFont val="Arial"/>
        <family val="2"/>
      </rPr>
      <t>DDN 756-</t>
    </r>
    <r>
      <rPr>
        <sz val="11"/>
        <color rgb="FF000000"/>
        <rFont val="Arial"/>
        <family val="2"/>
      </rPr>
      <t xml:space="preserve">Teachers Village, Panabo City </t>
    </r>
  </si>
  <si>
    <r>
      <rPr>
        <b/>
        <sz val="12"/>
        <color rgb="FF000000"/>
        <rFont val="Arial"/>
        <family val="2"/>
      </rPr>
      <t>DDN 760-</t>
    </r>
    <r>
      <rPr>
        <sz val="11"/>
        <color rgb="FF000000"/>
        <rFont val="Arial"/>
        <family val="2"/>
      </rPr>
      <t>Merville Subdivision,Magdum,Tagum City</t>
    </r>
  </si>
  <si>
    <r>
      <rPr>
        <b/>
        <sz val="12"/>
        <color rgb="FF000000"/>
        <rFont val="Arial"/>
        <family val="2"/>
      </rPr>
      <t>DDN 761-</t>
    </r>
    <r>
      <rPr>
        <sz val="11"/>
        <color rgb="FF000000"/>
        <rFont val="Arial"/>
        <family val="2"/>
      </rPr>
      <t>Diamond Street,Crystal Plain,Panabo City</t>
    </r>
  </si>
  <si>
    <r>
      <rPr>
        <b/>
        <sz val="12"/>
        <color rgb="FF000000"/>
        <rFont val="Arial"/>
        <family val="2"/>
      </rPr>
      <t>DDN 762</t>
    </r>
    <r>
      <rPr>
        <sz val="11"/>
        <color rgb="FF000000"/>
        <rFont val="Arial"/>
        <family val="2"/>
      </rPr>
      <t>-Sabungan ni NENE,Tibal.og,Sto.Tomas</t>
    </r>
  </si>
  <si>
    <r>
      <rPr>
        <b/>
        <sz val="12"/>
        <color rgb="FF000000"/>
        <rFont val="Arial"/>
        <family val="2"/>
      </rPr>
      <t>DDN 763-</t>
    </r>
    <r>
      <rPr>
        <sz val="11"/>
        <color rgb="FF000000"/>
        <rFont val="Arial"/>
        <family val="2"/>
      </rPr>
      <t>Mabitad Extension Carenderia,Panabo City</t>
    </r>
  </si>
  <si>
    <r>
      <rPr>
        <b/>
        <sz val="12"/>
        <color rgb="FF000000"/>
        <rFont val="Arial"/>
        <family val="2"/>
      </rPr>
      <t>DDN 767-</t>
    </r>
    <r>
      <rPr>
        <sz val="11"/>
        <color rgb="FF000000"/>
        <rFont val="Arial"/>
        <family val="2"/>
      </rPr>
      <t>Feeder Road 1-Azucena Street, Sto. Tomas</t>
    </r>
  </si>
  <si>
    <r>
      <rPr>
        <b/>
        <sz val="12"/>
        <color rgb="FF000000"/>
        <rFont val="Arial"/>
        <family val="2"/>
      </rPr>
      <t>DDN 768-</t>
    </r>
    <r>
      <rPr>
        <sz val="11"/>
        <color rgb="FF000000"/>
        <rFont val="Arial"/>
        <family val="2"/>
      </rPr>
      <t>Purok Marang Cagangohan Panabo</t>
    </r>
  </si>
  <si>
    <r>
      <rPr>
        <b/>
        <sz val="12"/>
        <color rgb="FF000000"/>
        <rFont val="Arial"/>
        <family val="2"/>
      </rPr>
      <t>DDN 769-</t>
    </r>
    <r>
      <rPr>
        <sz val="11"/>
        <color rgb="FF000000"/>
        <rFont val="Arial"/>
        <family val="2"/>
      </rPr>
      <t>Davao Medical Center,Apokon,Tagum</t>
    </r>
  </si>
  <si>
    <r>
      <rPr>
        <b/>
        <sz val="12"/>
        <color rgb="FF000000"/>
        <rFont val="Arial"/>
        <family val="2"/>
      </rPr>
      <t>DDN 770-</t>
    </r>
    <r>
      <rPr>
        <sz val="11"/>
        <color rgb="FF000000"/>
        <rFont val="Arial"/>
        <family val="2"/>
      </rPr>
      <t>Timog Ave,Tagum City</t>
    </r>
  </si>
  <si>
    <r>
      <rPr>
        <b/>
        <sz val="12"/>
        <color rgb="FF000000"/>
        <rFont val="Arial"/>
        <family val="2"/>
      </rPr>
      <t>DDN 771-</t>
    </r>
    <r>
      <rPr>
        <sz val="11"/>
        <color rgb="FF000000"/>
        <rFont val="Arial"/>
        <family val="2"/>
      </rPr>
      <t>Bilyaran,Feeder Road 2,Sto. Tomas</t>
    </r>
  </si>
  <si>
    <r>
      <rPr>
        <b/>
        <sz val="12"/>
        <color rgb="FF000000"/>
        <rFont val="Arial"/>
        <family val="2"/>
      </rPr>
      <t>DDN 772-</t>
    </r>
    <r>
      <rPr>
        <sz val="11"/>
        <color rgb="FF000000"/>
        <rFont val="Arial"/>
        <family val="2"/>
      </rPr>
      <t>Purok Palmera,Visayan Village,Tagum</t>
    </r>
  </si>
  <si>
    <r>
      <rPr>
        <b/>
        <sz val="12"/>
        <color rgb="FF000000"/>
        <rFont val="Arial"/>
        <family val="2"/>
      </rPr>
      <t>DDN 773-</t>
    </r>
    <r>
      <rPr>
        <sz val="11"/>
        <color rgb="FF000000"/>
        <rFont val="Arial"/>
        <family val="2"/>
      </rPr>
      <t>PUROK 3 NEW KATIPUNAN,STO.TOMAS</t>
    </r>
  </si>
  <si>
    <r>
      <rPr>
        <b/>
        <sz val="12"/>
        <color rgb="FF000000"/>
        <rFont val="Arial"/>
        <family val="2"/>
      </rPr>
      <t>DDN 774</t>
    </r>
    <r>
      <rPr>
        <sz val="11"/>
        <color rgb="FF000000"/>
        <rFont val="Arial"/>
        <family val="2"/>
      </rPr>
      <t xml:space="preserve">-First Oriental Street, Tagum City </t>
    </r>
  </si>
  <si>
    <r>
      <rPr>
        <b/>
        <sz val="12"/>
        <color rgb="FF000000"/>
        <rFont val="Arial"/>
        <family val="2"/>
      </rPr>
      <t>DDN 775-</t>
    </r>
    <r>
      <rPr>
        <sz val="11"/>
        <color rgb="FF000000"/>
        <rFont val="Arial"/>
        <family val="2"/>
      </rPr>
      <t>Uraya Subd,Circumferential Road,Tagum</t>
    </r>
  </si>
  <si>
    <r>
      <rPr>
        <b/>
        <sz val="12"/>
        <color rgb="FF000000"/>
        <rFont val="Arial"/>
        <family val="2"/>
      </rPr>
      <t>DDN 776-</t>
    </r>
    <r>
      <rPr>
        <sz val="11"/>
        <color rgb="FF000000"/>
        <rFont val="Arial"/>
        <family val="2"/>
      </rPr>
      <t>Aala Road,Provincial Capitol,Tagum City</t>
    </r>
  </si>
  <si>
    <r>
      <rPr>
        <b/>
        <sz val="12"/>
        <color rgb="FF000000"/>
        <rFont val="Arial"/>
        <family val="2"/>
      </rPr>
      <t>DDN 777-</t>
    </r>
    <r>
      <rPr>
        <sz val="11"/>
        <color rgb="FF000000"/>
        <rFont val="Arial"/>
        <family val="2"/>
      </rPr>
      <t>Bincungan 2,Tagum City</t>
    </r>
  </si>
  <si>
    <r>
      <rPr>
        <b/>
        <sz val="12"/>
        <color rgb="FF000000"/>
        <rFont val="Arial"/>
        <family val="2"/>
      </rPr>
      <t>DDN 779-</t>
    </r>
    <r>
      <rPr>
        <sz val="11"/>
        <color rgb="FF000000"/>
        <rFont val="Arial"/>
        <family val="2"/>
      </rPr>
      <t>Mabini St. San Miguel,Tagum</t>
    </r>
  </si>
  <si>
    <r>
      <rPr>
        <b/>
        <sz val="12"/>
        <color rgb="FF000000"/>
        <rFont val="Arial"/>
        <family val="2"/>
      </rPr>
      <t>DDN 909-</t>
    </r>
    <r>
      <rPr>
        <sz val="11"/>
        <color rgb="FF000000"/>
        <rFont val="Arial"/>
        <family val="2"/>
      </rPr>
      <t xml:space="preserve">Tadeco Village Road, San Vicente,Panabo </t>
    </r>
  </si>
  <si>
    <r>
      <rPr>
        <b/>
        <sz val="12"/>
        <color rgb="FF000000"/>
        <rFont val="Arial"/>
        <family val="2"/>
      </rPr>
      <t>DDN 910-</t>
    </r>
    <r>
      <rPr>
        <sz val="11"/>
        <color rgb="FF000000"/>
        <rFont val="Arial"/>
        <family val="2"/>
      </rPr>
      <t>Brgy. Sto Nino,Carmen</t>
    </r>
  </si>
  <si>
    <r>
      <t>DDN 1703-</t>
    </r>
    <r>
      <rPr>
        <sz val="11"/>
        <rFont val="Arial"/>
        <family val="2"/>
      </rPr>
      <t>P1-A, Sintro, Balagonan, Sto. Tomas</t>
    </r>
  </si>
  <si>
    <r>
      <t>DDN 1715</t>
    </r>
    <r>
      <rPr>
        <sz val="11"/>
        <rFont val="Arial"/>
        <family val="2"/>
      </rPr>
      <t>-Purok 1B, Menze, Sto. Tomas</t>
    </r>
  </si>
  <si>
    <r>
      <rPr>
        <b/>
        <sz val="11"/>
        <color rgb="FF000000"/>
        <rFont val="Arial"/>
        <family val="2"/>
      </rPr>
      <t>DDN 1721-</t>
    </r>
    <r>
      <rPr>
        <sz val="11"/>
        <color rgb="FF000000"/>
        <rFont val="Arial"/>
        <family val="2"/>
      </rPr>
      <t>P-20C,VETERANS TIBAL OG STO. TOMAS</t>
    </r>
  </si>
  <si>
    <r>
      <t>DDN 1716-</t>
    </r>
    <r>
      <rPr>
        <sz val="11"/>
        <rFont val="Arial"/>
        <family val="2"/>
      </rPr>
      <t>PUROK NARRA New Visayas</t>
    </r>
  </si>
  <si>
    <r>
      <t xml:space="preserve">DDN 1717-	</t>
    </r>
    <r>
      <rPr>
        <sz val="11"/>
        <rFont val="Arial"/>
        <family val="2"/>
      </rPr>
      <t>P- 2B Tuganay</t>
    </r>
  </si>
  <si>
    <r>
      <t>DDN 1702-</t>
    </r>
    <r>
      <rPr>
        <sz val="11"/>
        <color rgb="FFFF0000"/>
        <rFont val="Arial"/>
        <family val="2"/>
      </rPr>
      <t>P-1B Sto. Tomas</t>
    </r>
    <r>
      <rPr>
        <b/>
        <sz val="11"/>
        <color rgb="FFFF0000"/>
        <rFont val="Arial"/>
        <family val="2"/>
      </rPr>
      <t>/Deactivated</t>
    </r>
  </si>
  <si>
    <r>
      <rPr>
        <b/>
        <sz val="11"/>
        <color rgb="FF000000"/>
        <rFont val="Arial"/>
        <family val="2"/>
      </rPr>
      <t>DDN 1722-</t>
    </r>
    <r>
      <rPr>
        <sz val="11"/>
        <color rgb="FF000000"/>
        <rFont val="Arial"/>
        <family val="2"/>
      </rPr>
      <t>P18 Feeder Rd.3, Sto. Tomas</t>
    </r>
  </si>
  <si>
    <r>
      <rPr>
        <b/>
        <sz val="11"/>
        <color rgb="FF000000"/>
        <rFont val="Arial"/>
        <family val="2"/>
      </rPr>
      <t>DDN 1723-</t>
    </r>
    <r>
      <rPr>
        <sz val="11"/>
        <color rgb="FF000000"/>
        <rFont val="Arial"/>
        <family val="2"/>
      </rPr>
      <t>P1, Kimamon, Sto. Tomas</t>
    </r>
  </si>
  <si>
    <r>
      <rPr>
        <b/>
        <sz val="11"/>
        <color rgb="FFFF0000"/>
        <rFont val="Arial"/>
        <family val="2"/>
      </rPr>
      <t>DDN 401-</t>
    </r>
    <r>
      <rPr>
        <sz val="11"/>
        <color rgb="FFFF0000"/>
        <rFont val="Arial"/>
        <family val="2"/>
      </rPr>
      <t>Tadeco Road,Panabo City/DEACTIVATED</t>
    </r>
  </si>
  <si>
    <r>
      <t xml:space="preserve">DDN 428- </t>
    </r>
    <r>
      <rPr>
        <sz val="12"/>
        <color rgb="FF000000"/>
        <rFont val="Arial"/>
        <family val="2"/>
      </rPr>
      <t>ISING CARMEN TERMINAL</t>
    </r>
  </si>
  <si>
    <t xml:space="preserve">PREPARED BY: </t>
  </si>
  <si>
    <t>SV: MARK JUSUA</t>
  </si>
  <si>
    <t>DDN 1740-P15 FEEDER RD.8, TIBAL-OG, STO TOMAS</t>
  </si>
  <si>
    <t>Lang2</t>
  </si>
  <si>
    <t>DDN 1741- P16 BULAHAN, TIBAL.OG, STO. TOMAS</t>
  </si>
  <si>
    <t>DDN 1742- P16 SAN ISIDRO, TIBAL-OG, STO. TOMAS</t>
  </si>
  <si>
    <t>Josie</t>
  </si>
  <si>
    <t>Honey Mae</t>
  </si>
  <si>
    <t>DDN 1743- P15 FEEDER RD. 9, TIBAL-OG STO, TOMAS</t>
  </si>
  <si>
    <t>Michelle</t>
  </si>
  <si>
    <t>DATE :</t>
  </si>
  <si>
    <t xml:space="preserve">TELLER </t>
  </si>
  <si>
    <t>OUTLETS:</t>
  </si>
  <si>
    <t xml:space="preserve">DATE </t>
  </si>
  <si>
    <t>COMMISION</t>
  </si>
  <si>
    <r>
      <rPr>
        <b/>
        <sz val="18"/>
        <rFont val="AndroidClock"/>
      </rPr>
      <t>MAC</t>
    </r>
    <r>
      <rPr>
        <b/>
        <sz val="18"/>
        <rFont val="Aptos Narrow"/>
        <family val="2"/>
      </rPr>
      <t xml:space="preserve">² </t>
    </r>
  </si>
  <si>
    <t>MARK ANTHONY</t>
  </si>
  <si>
    <t>DDN 1751-P2 KATIPUNAN, PANABO</t>
  </si>
  <si>
    <t>DDN 1752- NAKASAKA STO. NIÑO TALAINGOD</t>
  </si>
  <si>
    <t>DDN 1753 -P- BALETE, TALOMO, STO. TOMAS</t>
  </si>
  <si>
    <t>APRIL JEAN GARPAO</t>
  </si>
  <si>
    <t>JOCEDYL BUHIA</t>
  </si>
  <si>
    <t>MARCIA CABUDLAN</t>
  </si>
  <si>
    <t>JESZELE MAE TOLIONG</t>
  </si>
  <si>
    <t>AZENITH TUASOC</t>
  </si>
  <si>
    <t>JIANALYN DAYADAY</t>
  </si>
  <si>
    <t>JOREYNA MAE JAMIN</t>
  </si>
  <si>
    <t>ANA MAY DELOS SANTOS</t>
  </si>
  <si>
    <t>MARITES RIÑO</t>
  </si>
  <si>
    <t>AMERITA MAMAHIPOS</t>
  </si>
  <si>
    <t>DAVILYN GELITO</t>
  </si>
  <si>
    <t>MARY LOVELYN RAMOS</t>
  </si>
  <si>
    <t>MAY INAHID</t>
  </si>
  <si>
    <t>MARY JOY APOC</t>
  </si>
  <si>
    <t>MARITES DAMAULAO</t>
  </si>
  <si>
    <t>RHEAMINE LIGAO</t>
  </si>
  <si>
    <t>FLORESTE ALDERITE</t>
  </si>
  <si>
    <t>HONEY MAE JULITO</t>
  </si>
  <si>
    <t>NICMEL TABON</t>
  </si>
  <si>
    <t>BELLE AMOR QUIZO</t>
  </si>
  <si>
    <t>REALIZA MIGULLAS</t>
  </si>
  <si>
    <t>ROVIE MAE TICONG</t>
  </si>
  <si>
    <t>CHARMAE QUEEN CARZON</t>
  </si>
  <si>
    <t xml:space="preserve">RUTHCHELLE JOY DELA CERNA </t>
  </si>
  <si>
    <t>MARNIE ROYO</t>
  </si>
  <si>
    <t>JOLINA ALBISTROS</t>
  </si>
  <si>
    <t>DANILYN BEJOR</t>
  </si>
  <si>
    <t>APRILYN V. CAHINTONG</t>
  </si>
  <si>
    <t>MARY JANE TALISIC</t>
  </si>
  <si>
    <t>CENDY MAE P. JAVA</t>
  </si>
  <si>
    <t>JOSEPHINE L. DELIGERO</t>
  </si>
  <si>
    <t>JANE LEE DECREPITO</t>
  </si>
  <si>
    <t>LUZVIMINDA GALASATAN</t>
  </si>
  <si>
    <t>MELANIE SARAWI</t>
  </si>
  <si>
    <t>ANNABELLE SEMBLANTE</t>
  </si>
  <si>
    <t>LENIE ORILLO</t>
  </si>
  <si>
    <t>SHERIMAE OYON-OYON</t>
  </si>
  <si>
    <t>SHIELA RAMIREZ</t>
  </si>
  <si>
    <t>MAE ANN PARAISO</t>
  </si>
  <si>
    <t>JOCELYN BASTANTE</t>
  </si>
  <si>
    <t>MICHELLE DELA PEÑA</t>
  </si>
  <si>
    <r>
      <rPr>
        <b/>
        <sz val="11"/>
        <color rgb="FF000000"/>
        <rFont val="Arial"/>
        <family val="2"/>
      </rPr>
      <t>DDN 764</t>
    </r>
    <r>
      <rPr>
        <sz val="11"/>
        <color rgb="FF000000"/>
        <rFont val="Arial"/>
        <family val="2"/>
      </rPr>
      <t xml:space="preserve"> - P1-Durian,New Visayas,Panabo City</t>
    </r>
  </si>
  <si>
    <r>
      <rPr>
        <b/>
        <sz val="11"/>
        <color rgb="FF000000"/>
        <rFont val="Arial"/>
        <family val="2"/>
      </rPr>
      <t>DDN 908</t>
    </r>
    <r>
      <rPr>
        <sz val="11"/>
        <color rgb="FF000000"/>
        <rFont val="Arial"/>
        <family val="2"/>
      </rPr>
      <t xml:space="preserve"> - Phanosa Village,P-tagumpay,Gredu,Panabo</t>
    </r>
  </si>
  <si>
    <r>
      <rPr>
        <b/>
        <sz val="11"/>
        <color rgb="FF000000"/>
        <rFont val="Arial"/>
        <family val="2"/>
      </rPr>
      <t>DDN 1738</t>
    </r>
    <r>
      <rPr>
        <sz val="11"/>
        <color rgb="FF000000"/>
        <rFont val="Arial"/>
        <family val="2"/>
      </rPr>
      <t xml:space="preserve"> -P-MAGSAYSAY LUNGA-OG STO TOMAS</t>
    </r>
  </si>
  <si>
    <r>
      <rPr>
        <b/>
        <sz val="11"/>
        <color rgb="FF000000"/>
        <rFont val="Arial"/>
        <family val="2"/>
      </rPr>
      <t>DDN 1740</t>
    </r>
    <r>
      <rPr>
        <sz val="11"/>
        <color rgb="FF000000"/>
        <rFont val="Arial"/>
        <family val="2"/>
      </rPr>
      <t xml:space="preserve"> - P15 FEEDER RD. 8 TIBAL-OG STO. TOMAS</t>
    </r>
  </si>
  <si>
    <r>
      <rPr>
        <b/>
        <sz val="11"/>
        <color rgb="FF000000"/>
        <rFont val="Arial"/>
        <family val="2"/>
      </rPr>
      <t>DDN 1741</t>
    </r>
    <r>
      <rPr>
        <sz val="11"/>
        <color rgb="FF000000"/>
        <rFont val="Arial"/>
        <family val="2"/>
      </rPr>
      <t>- P16 BULAHAN TIBAL-OG STO. TOMAS</t>
    </r>
  </si>
  <si>
    <r>
      <rPr>
        <b/>
        <sz val="11"/>
        <color rgb="FF000000"/>
        <rFont val="Arial"/>
        <family val="2"/>
      </rPr>
      <t>DDN 1742</t>
    </r>
    <r>
      <rPr>
        <sz val="11"/>
        <color rgb="FF000000"/>
        <rFont val="Arial"/>
        <family val="2"/>
      </rPr>
      <t xml:space="preserve"> - P16 SAN ISIDRO TIBAL-OG STO TOMAS</t>
    </r>
  </si>
  <si>
    <r>
      <rPr>
        <b/>
        <sz val="11"/>
        <color rgb="FF000000"/>
        <rFont val="Arial"/>
        <family val="2"/>
      </rPr>
      <t>DDN 1743</t>
    </r>
    <r>
      <rPr>
        <sz val="11"/>
        <color rgb="FF000000"/>
        <rFont val="Arial"/>
        <family val="2"/>
      </rPr>
      <t>- P15 FEEDER RD 9. TIBAL-OG STO. TOMAS</t>
    </r>
  </si>
  <si>
    <t>Draw Date</t>
  </si>
  <si>
    <t>Outlet Name</t>
  </si>
  <si>
    <t>Teller</t>
  </si>
  <si>
    <t>Gross</t>
  </si>
  <si>
    <t>Net</t>
  </si>
  <si>
    <t>Less Commission</t>
  </si>
  <si>
    <t>Less Payments</t>
  </si>
  <si>
    <t>Coll/Tapada</t>
  </si>
  <si>
    <t>DDN-1299</t>
  </si>
  <si>
    <t>DDN-1476</t>
  </si>
  <si>
    <t>DDN-1303</t>
  </si>
  <si>
    <t>DDN-1305</t>
  </si>
  <si>
    <t>DDN-350</t>
  </si>
  <si>
    <t>DDN-1737</t>
  </si>
  <si>
    <t>DDN-1590</t>
  </si>
  <si>
    <t>DDN-1679</t>
  </si>
  <si>
    <t>DDN-1474</t>
  </si>
  <si>
    <t>DDN-908</t>
  </si>
  <si>
    <t>DDN-1295</t>
  </si>
  <si>
    <t>DDN-1742</t>
  </si>
  <si>
    <t>DDN-1281</t>
  </si>
  <si>
    <t>DDN-756</t>
  </si>
  <si>
    <t>DDN-770</t>
  </si>
  <si>
    <t>DDN-1302</t>
  </si>
  <si>
    <t>DDN-761</t>
  </si>
  <si>
    <t>DDN-1716</t>
  </si>
  <si>
    <t>DDN-1422</t>
  </si>
  <si>
    <t>DDN-428</t>
  </si>
  <si>
    <t>DDN-397</t>
  </si>
  <si>
    <t>DDN-1752</t>
  </si>
  <si>
    <t>DDN-910</t>
  </si>
  <si>
    <t>DDN-777</t>
  </si>
  <si>
    <t>DDN-398</t>
  </si>
  <si>
    <t>DDN-775</t>
  </si>
  <si>
    <t>DDN-1591</t>
  </si>
  <si>
    <t>DDN-763</t>
  </si>
  <si>
    <t>DDN-1296</t>
  </si>
  <si>
    <t>DDN-1300</t>
  </si>
  <si>
    <t>DDN-767</t>
  </si>
  <si>
    <t>DDN-1715</t>
  </si>
  <si>
    <t>DDN-422</t>
  </si>
  <si>
    <t>DDN-776</t>
  </si>
  <si>
    <t>DDN-352</t>
  </si>
  <si>
    <t>DDN-909</t>
  </si>
  <si>
    <t>DDN-773</t>
  </si>
  <si>
    <t>DDN-351</t>
  </si>
  <si>
    <t>DDN-771</t>
  </si>
  <si>
    <t>DDN-424</t>
  </si>
  <si>
    <t>DDN-754</t>
  </si>
  <si>
    <t>DDN-769</t>
  </si>
  <si>
    <t>DDN-427</t>
  </si>
  <si>
    <t>DDN-1524</t>
  </si>
  <si>
    <t>DDN-1680</t>
  </si>
  <si>
    <t>DDN-1284</t>
  </si>
  <si>
    <t>DDN-1588</t>
  </si>
  <si>
    <t>DDN-780</t>
  </si>
  <si>
    <t>DDN-1285</t>
  </si>
  <si>
    <t>DDN-425</t>
  </si>
  <si>
    <t>DDN-1586</t>
  </si>
  <si>
    <t>DDN-1294</t>
  </si>
  <si>
    <t>DDN-1306</t>
  </si>
  <si>
    <t>DDN-1723</t>
  </si>
  <si>
    <t>DDN-1286</t>
  </si>
  <si>
    <t>DDN-762</t>
  </si>
  <si>
    <t>DDN-764</t>
  </si>
  <si>
    <t>DDN-1308</t>
  </si>
  <si>
    <t>DDN-1293</t>
  </si>
  <si>
    <t>DDN-426</t>
  </si>
  <si>
    <t>DDN-429</t>
  </si>
  <si>
    <t>DDN-1634</t>
  </si>
  <si>
    <t>DDN-1632</t>
  </si>
  <si>
    <t>BOOTH CODE</t>
  </si>
  <si>
    <t>ADDRESS</t>
  </si>
  <si>
    <t>SV: PETER JOHN CARRILLO</t>
  </si>
  <si>
    <t>Peter john carrillo</t>
  </si>
  <si>
    <t>DDN-1751</t>
  </si>
  <si>
    <t>BEVERLY ALAO</t>
  </si>
  <si>
    <t>DDN-1738</t>
  </si>
  <si>
    <t>DDN-774</t>
  </si>
  <si>
    <r>
      <rPr>
        <b/>
        <sz val="12"/>
        <color rgb="FFFF0000"/>
        <rFont val="Arial"/>
        <family val="2"/>
      </rPr>
      <t>DDN 757-</t>
    </r>
    <r>
      <rPr>
        <sz val="11"/>
        <color rgb="FFFF0000"/>
        <rFont val="Arial"/>
        <family val="2"/>
      </rPr>
      <t>DICT CO.,Wharf Road,Panabo City (DEACTIVATED)</t>
    </r>
  </si>
  <si>
    <t>DDN-1424</t>
  </si>
  <si>
    <r>
      <rPr>
        <b/>
        <sz val="12"/>
        <color rgb="FFFF0000"/>
        <rFont val="Arial"/>
        <family val="2"/>
      </rPr>
      <t>DDN 1587-</t>
    </r>
    <r>
      <rPr>
        <sz val="11"/>
        <color rgb="FFFF0000"/>
        <rFont val="Arial"/>
        <family val="2"/>
      </rPr>
      <t>Cambanogoy,Carmen - DEACTIVATED</t>
    </r>
  </si>
  <si>
    <r>
      <rPr>
        <b/>
        <sz val="12"/>
        <color theme="1"/>
        <rFont val="Arial"/>
        <family val="2"/>
      </rPr>
      <t>DDN 1424-</t>
    </r>
    <r>
      <rPr>
        <sz val="11"/>
        <color theme="1"/>
        <rFont val="Arial"/>
        <family val="2"/>
      </rPr>
      <t>Purok 4B Saw Mill,Sto. Nino Talaingod</t>
    </r>
  </si>
  <si>
    <r>
      <rPr>
        <b/>
        <sz val="12"/>
        <color theme="1"/>
        <rFont val="Arial"/>
        <family val="2"/>
      </rPr>
      <t>DDN 1475-</t>
    </r>
    <r>
      <rPr>
        <sz val="11"/>
        <color theme="1"/>
        <rFont val="Arial"/>
        <family val="2"/>
      </rPr>
      <t>P#1 Consolacion,Panabo City</t>
    </r>
  </si>
  <si>
    <t>DDN-1757</t>
  </si>
  <si>
    <t>DDN-1765</t>
  </si>
  <si>
    <t>P-1A BINANGAY  CEBULANO  CARMEN</t>
  </si>
  <si>
    <t>P-5  TABA  CARMEN</t>
  </si>
  <si>
    <t>P-6  TABA  CARMEN</t>
  </si>
  <si>
    <t>P-BANANA   MANKILAM  TAGUM</t>
  </si>
  <si>
    <t>DDN-1764</t>
  </si>
  <si>
    <t>DDN-1780</t>
  </si>
  <si>
    <t>DDN-1779</t>
  </si>
  <si>
    <t>DDN-1778</t>
  </si>
  <si>
    <t>DDN-1781</t>
  </si>
  <si>
    <t>DDN-1781 P-1A BINANGAY  CEBULANO  CARMEN</t>
  </si>
  <si>
    <t>DDN-1780 P-5  TABA  CARMEN</t>
  </si>
  <si>
    <t>DDN-1779 P-6  TABA  CARMEN</t>
  </si>
  <si>
    <t>DDN- 1778 P-BANANA   MANKILAM  TAGUM</t>
  </si>
  <si>
    <t>PATRICIA MANOVA COQUILLA</t>
  </si>
  <si>
    <t>MILOJEAN EDILLOR BALATAYO</t>
  </si>
  <si>
    <t>DDN-772</t>
  </si>
  <si>
    <r>
      <rPr>
        <b/>
        <sz val="12"/>
        <color rgb="FF000000"/>
        <rFont val="Arial"/>
        <family val="2"/>
      </rPr>
      <t>DDN 780</t>
    </r>
    <r>
      <rPr>
        <sz val="11"/>
        <color rgb="FF000000"/>
        <rFont val="Arial"/>
        <family val="2"/>
      </rPr>
      <t>-PUROK MACOPA, VISAYAN VILLAGE, TAGUM CITY</t>
    </r>
  </si>
  <si>
    <t>JOHN</t>
  </si>
  <si>
    <t>DAISY MAE SENADERO GEMENTIZA</t>
  </si>
  <si>
    <t>CHERYL MAE PARAME</t>
  </si>
  <si>
    <r>
      <rPr>
        <b/>
        <sz val="12"/>
        <color rgb="FFFF0000"/>
        <rFont val="Arial"/>
        <family val="2"/>
      </rPr>
      <t>DDN 759</t>
    </r>
    <r>
      <rPr>
        <sz val="11"/>
        <color rgb="FFFF0000"/>
        <rFont val="Arial"/>
        <family val="2"/>
      </rPr>
      <t>-Brgy San Pedro,Panabo City(FOR BOOTH TRANSFER)</t>
    </r>
  </si>
  <si>
    <t>NOBELYN BAYA</t>
  </si>
  <si>
    <t>DDN-1739</t>
  </si>
  <si>
    <t>DDN 778-P.Pagkakaisa,Pagsabangan,Tagum</t>
  </si>
  <si>
    <r>
      <rPr>
        <b/>
        <sz val="12"/>
        <color theme="1"/>
        <rFont val="Arial"/>
        <family val="2"/>
      </rPr>
      <t>DDN 430</t>
    </r>
    <r>
      <rPr>
        <sz val="11"/>
        <color theme="1"/>
        <rFont val="Arial"/>
        <family val="2"/>
      </rPr>
      <t>-Purok Cogon 1,Brgy. J.P. Laurel,Panabo</t>
    </r>
  </si>
  <si>
    <r>
      <rPr>
        <b/>
        <sz val="11"/>
        <color theme="1"/>
        <rFont val="Arial"/>
        <family val="2"/>
      </rPr>
      <t>DDN 1739</t>
    </r>
    <r>
      <rPr>
        <sz val="11"/>
        <color theme="1"/>
        <rFont val="Arial"/>
        <family val="2"/>
      </rPr>
      <t>- Purok Bonifacio, Lungaog, Sto Tomas</t>
    </r>
  </si>
  <si>
    <t>DDN-1631</t>
  </si>
  <si>
    <t>DDN-1629</t>
  </si>
  <si>
    <t>DDN-1714</t>
  </si>
  <si>
    <t>JEHRAMEA MARTE</t>
  </si>
  <si>
    <t>DDN-778</t>
  </si>
  <si>
    <t>PRETTY JANE TANDAAN</t>
  </si>
  <si>
    <t>ELVI FABON OÑEZ</t>
  </si>
  <si>
    <t>ALMERA DIGAMON</t>
  </si>
  <si>
    <t>RADIN MAYAKI WENG</t>
  </si>
  <si>
    <t>GLENDA OLINGAY</t>
  </si>
  <si>
    <t>MAY ANN DIANA</t>
  </si>
  <si>
    <t>DELY T. MACAS</t>
  </si>
  <si>
    <t>ERMA SERDAN</t>
  </si>
  <si>
    <t>JANICE LABISTO</t>
  </si>
  <si>
    <t>ASHLEY PARAME</t>
  </si>
  <si>
    <t>SHEREEL ALO VILLABAS</t>
  </si>
  <si>
    <t>ESTELA VILLARIAZ FOSTANES</t>
  </si>
  <si>
    <t>Good day po</t>
  </si>
  <si>
    <t>For your review</t>
  </si>
  <si>
    <t>Total Bets:</t>
  </si>
  <si>
    <t>Payouts:</t>
  </si>
  <si>
    <t>Commission:</t>
  </si>
  <si>
    <t>Palawan:</t>
  </si>
  <si>
    <t>Gross:</t>
  </si>
  <si>
    <t>Salary:</t>
  </si>
  <si>
    <t>DDN-1784</t>
  </si>
  <si>
    <t>PUROK ALAMBRI, SAN ISIDRO, TAGUM CITY</t>
  </si>
  <si>
    <t>AILEEN L. PARADERO</t>
  </si>
  <si>
    <t>DDN-1783</t>
  </si>
  <si>
    <t>PUROK 3 TUBOD CARMEN</t>
  </si>
  <si>
    <t>MARIAN CARRILLO</t>
  </si>
  <si>
    <t>MUHLEN</t>
  </si>
  <si>
    <t>DDN-1743</t>
  </si>
  <si>
    <t>LEA GRACE PROGELLA</t>
  </si>
  <si>
    <t xml:space="preserve">MARY JOLINE SANICO RAMO </t>
  </si>
  <si>
    <t>DDN-1741</t>
  </si>
  <si>
    <t>Jenyvev Huraño Tura</t>
  </si>
  <si>
    <r>
      <rPr>
        <b/>
        <sz val="12"/>
        <rFont val="Arial"/>
        <family val="2"/>
      </rPr>
      <t>DDN 765-</t>
    </r>
    <r>
      <rPr>
        <sz val="11"/>
        <rFont val="Arial"/>
        <family val="2"/>
      </rPr>
      <t>Mannga,New Visayas</t>
    </r>
  </si>
  <si>
    <t>DDN-1784 PUROK ALAMBRI, SAN ISIDRO, TAGUM CITY</t>
  </si>
  <si>
    <t>DDN-1783 PUROK 3 TUBOD CARMEN</t>
  </si>
  <si>
    <t>DDN-1721</t>
  </si>
  <si>
    <t>DDN-1759</t>
  </si>
  <si>
    <t>DDN-1288</t>
  </si>
  <si>
    <t>DDN-1823</t>
  </si>
  <si>
    <t>DDN-1824</t>
  </si>
  <si>
    <t>DDN-1825</t>
  </si>
  <si>
    <t>DDN-1793</t>
  </si>
  <si>
    <t>DDN-1794</t>
  </si>
  <si>
    <t>DDN-1795</t>
  </si>
  <si>
    <t>DDN-1796</t>
  </si>
  <si>
    <t>DDN-1797</t>
  </si>
  <si>
    <t>DDN-1798</t>
  </si>
  <si>
    <t>DDN-1799</t>
  </si>
  <si>
    <t>DDN-1800</t>
  </si>
  <si>
    <t>DDN-1801</t>
  </si>
  <si>
    <t>DDN-1802</t>
  </si>
  <si>
    <t>DDN-1803</t>
  </si>
  <si>
    <t>DDN-1804</t>
  </si>
  <si>
    <t>DDN-1805</t>
  </si>
  <si>
    <t>DDN-1806</t>
  </si>
  <si>
    <t>Purok 3A Upper Tubod Carmen Davao del Norte</t>
  </si>
  <si>
    <t>Purok Narra Talomo Sto.Tomas</t>
  </si>
  <si>
    <t>Purok Talisay Talomo Sto. Tomas</t>
  </si>
  <si>
    <t>Purok 3 San Miguel Sto. Tomas davao Del Norte</t>
  </si>
  <si>
    <t>Purok 2 Salvacion Carmen Davao Del Norte</t>
  </si>
  <si>
    <t>Orchid St. Salvacion Panabo City Davao Del Norte</t>
  </si>
  <si>
    <t>Purok 5 Madaum Tagum City Davao del Norte</t>
  </si>
  <si>
    <t>Purok 1 Balagunan Sto. Tomas Davao del Norte</t>
  </si>
  <si>
    <t>Purok 4, FD RD 1 Northgate Saypon Uno Tibal-og Sto. Tomas</t>
  </si>
  <si>
    <t>Prk 1-A Sto. Niño Carmen Davao del Norte</t>
  </si>
  <si>
    <t>Peda St San Francisco Panabo City Davao del Norte</t>
  </si>
  <si>
    <t xml:space="preserve">Purok 2 Crossing Pilar Southern Davao Panabo City </t>
  </si>
  <si>
    <t xml:space="preserve">Purok 1 Durian New Visayas Panabo City </t>
  </si>
  <si>
    <t>Prk 27, Joesil Village San Vicente Panabo City</t>
  </si>
  <si>
    <t xml:space="preserve">Kape-Kape St., Prk 1-A Balagunan Sto. Tomas </t>
  </si>
  <si>
    <t>Purok 6 A, Peda St San Francisco Panabo City</t>
  </si>
  <si>
    <t>Precious Nica Torrefiel</t>
  </si>
  <si>
    <t>DDN-423</t>
  </si>
  <si>
    <t>DDN-1761</t>
  </si>
  <si>
    <t>Arturo Dela Peña</t>
  </si>
  <si>
    <t>Rowena Busain Ibarra</t>
  </si>
  <si>
    <r>
      <rPr>
        <b/>
        <sz val="11"/>
        <color rgb="FFFF0000"/>
        <rFont val="Arial"/>
        <family val="2"/>
      </rPr>
      <t>DDN 1750</t>
    </r>
    <r>
      <rPr>
        <sz val="11"/>
        <color rgb="FFFF0000"/>
        <rFont val="Arial"/>
        <family val="2"/>
      </rPr>
      <t xml:space="preserve"> -P7 CACAO, PANABO</t>
    </r>
  </si>
  <si>
    <t>DDN-353</t>
  </si>
  <si>
    <t>DDN-1758</t>
  </si>
  <si>
    <t>MARY JOYL. POBRE</t>
  </si>
  <si>
    <t>JESSEL PABAYO</t>
  </si>
  <si>
    <t>MARY JOY BLANCO</t>
  </si>
  <si>
    <t>TREXY ECHAVERE</t>
  </si>
  <si>
    <t>MARILYN DENOYO</t>
  </si>
  <si>
    <t>MARIVEL H. ESTRADA</t>
  </si>
  <si>
    <t>Charlyn Dela Vega</t>
  </si>
  <si>
    <t>DDN-1782</t>
  </si>
  <si>
    <t>Purok 6 Cebulano, Carmen</t>
  </si>
  <si>
    <t>Mary Jane Fernandez</t>
  </si>
  <si>
    <t>DDN-1782 Purok 6, Cebulano, Carmen</t>
  </si>
  <si>
    <t>Rhea Mei Adella Mangarin</t>
  </si>
  <si>
    <t>Carog Ann</t>
  </si>
  <si>
    <r>
      <rPr>
        <b/>
        <sz val="12"/>
        <color theme="1"/>
        <rFont val="Arial"/>
        <family val="2"/>
      </rPr>
      <t>DDN 758-</t>
    </r>
    <r>
      <rPr>
        <sz val="11"/>
        <color theme="1"/>
        <rFont val="Arial"/>
        <family val="2"/>
      </rPr>
      <t xml:space="preserve">DICT Bulk Packing Entrance,Panabo </t>
    </r>
  </si>
  <si>
    <t>JOCELLE S. BALAYO</t>
  </si>
  <si>
    <t>LIZA CALIBUD</t>
  </si>
  <si>
    <t>MAYANG N. GOMEZ</t>
  </si>
  <si>
    <r>
      <rPr>
        <b/>
        <sz val="12"/>
        <color rgb="FFFF0000"/>
        <rFont val="Arial"/>
        <family val="2"/>
      </rPr>
      <t>DDN 766-</t>
    </r>
    <r>
      <rPr>
        <sz val="11"/>
        <color rgb="FFFF0000"/>
        <rFont val="Arial"/>
        <family val="2"/>
      </rPr>
      <t>Near Cemetery,Pagsabangan, Tagum City</t>
    </r>
  </si>
  <si>
    <t>PRINCESS SOLAMILLO</t>
  </si>
  <si>
    <t>CHARLYN MAE BORDADO MARAYAN</t>
  </si>
  <si>
    <t>DDN-758</t>
  </si>
  <si>
    <t>Junalyn Royo Villaquer</t>
  </si>
  <si>
    <t>Loverly Olivarez</t>
  </si>
  <si>
    <t>DDN-1475</t>
  </si>
  <si>
    <t>DDN-430</t>
  </si>
  <si>
    <t>DDN-755</t>
  </si>
  <si>
    <t>ROXAN GLADYS G. ABELLANOS</t>
  </si>
  <si>
    <t>DDN-402</t>
  </si>
  <si>
    <t>Jhon Denver Lagrama</t>
  </si>
  <si>
    <t>DDN-1523</t>
  </si>
  <si>
    <t>DDN-399</t>
  </si>
  <si>
    <t>DDN-760</t>
  </si>
  <si>
    <t>DDN-1703</t>
  </si>
  <si>
    <t>DDN-1722</t>
  </si>
  <si>
    <t>DDN-768</t>
  </si>
  <si>
    <t>DDN-400</t>
  </si>
  <si>
    <t>DDN-1717</t>
  </si>
  <si>
    <t>DDN-779</t>
  </si>
  <si>
    <t>DDN-1477</t>
  </si>
  <si>
    <t>JAYSON</t>
  </si>
  <si>
    <t>2026-09-28</t>
  </si>
  <si>
    <t>DDN-1740</t>
  </si>
  <si>
    <t>DDN-1756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</si>
</sst>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₱&quot;#,##0.00;[Red]\-&quot;₱&quot;#,##0.00"/>
    <numFmt numFmtId="44" formatCode="_-&quot;₱&quot;* #,##0.00_-;\-&quot;₱&quot;* #,##0.00_-;_-&quot;₱&quot;* &quot;-&quot;??_-;_-@_-"/>
    <numFmt numFmtId="43" formatCode="_-* #,##0.00_-;\-* #,##0.00_-;_-* &quot;-&quot;??_-;_-@_-"/>
  </numFmts>
  <fonts count="55">
    <font>
      <sz val="11"/>
      <name val="Aptos Narrow"/>
    </font>
    <font>
      <sz val="11"/>
      <color rgb="FF000000"/>
      <name val="Arial"/>
      <family val="2"/>
    </font>
    <font>
      <sz val="11"/>
      <name val="Arial"/>
      <family val="2"/>
    </font>
    <font>
      <b/>
      <sz val="24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1"/>
      <color rgb="FF000000"/>
      <name val="Arial"/>
      <family val="2"/>
    </font>
    <font>
      <sz val="14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Kristen ITC"/>
      <family val="4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FF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i/>
      <u val="double"/>
      <sz val="20"/>
      <color rgb="FF000000"/>
      <name val="Castellar"/>
      <family val="1"/>
    </font>
    <font>
      <sz val="20"/>
      <color rgb="FF000000"/>
      <name val="Arial"/>
      <family val="2"/>
    </font>
    <font>
      <sz val="16"/>
      <color rgb="FF000000"/>
      <name val="Aptos SemiBold"/>
      <family val="2"/>
    </font>
    <font>
      <sz val="16"/>
      <color rgb="FF000000"/>
      <name val="Aptos Narrow"/>
      <family val="2"/>
    </font>
    <font>
      <sz val="11"/>
      <color rgb="FF02A5E3"/>
      <name val="Cutive Mono"/>
    </font>
    <font>
      <b/>
      <i/>
      <sz val="18"/>
      <color rgb="FF02A5E3"/>
      <name val="Cutive Mono"/>
    </font>
    <font>
      <b/>
      <sz val="16"/>
      <name val="Arial"/>
      <family val="2"/>
    </font>
    <font>
      <b/>
      <sz val="18"/>
      <name val="AndroidClock"/>
    </font>
    <font>
      <b/>
      <sz val="18"/>
      <color rgb="FF36363D"/>
      <name val="AndroidClock"/>
    </font>
    <font>
      <b/>
      <sz val="12"/>
      <name val="AndroidClock"/>
    </font>
    <font>
      <sz val="11"/>
      <name val="Aptos Narrow"/>
      <family val="2"/>
    </font>
    <font>
      <b/>
      <sz val="12"/>
      <name val="Aptos Narrow"/>
      <family val="2"/>
    </font>
    <font>
      <b/>
      <sz val="11"/>
      <name val="AndroidClock"/>
    </font>
    <font>
      <b/>
      <sz val="11"/>
      <name val="Aptos Narrow"/>
      <family val="2"/>
    </font>
    <font>
      <b/>
      <sz val="12"/>
      <color rgb="FF36363D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2"/>
      <color rgb="FF000000"/>
      <name val="Arial"/>
      <family val="2"/>
    </font>
    <font>
      <b/>
      <sz val="18"/>
      <name val="Aptos Narrow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  <font>
      <sz val="11"/>
      <color rgb="FFFF0000"/>
      <name val="Aptos Narrow"/>
    </font>
    <font>
      <sz val="11"/>
      <name val="Aptos Narrow"/>
      <charset val="1"/>
    </font>
    <font>
      <sz val="12"/>
      <color theme="1"/>
      <name val="Arial"/>
      <family val="2"/>
    </font>
    <font>
      <sz val="11"/>
      <color theme="1"/>
      <name val="Aptos Narrow"/>
    </font>
    <font>
      <sz val="11"/>
      <color rgb="FFFF0000"/>
      <name val="Aptos Narrow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4E5A2"/>
        <bgColor indexed="64"/>
      </patternFill>
    </fill>
    <fill>
      <patternFill patternType="solid">
        <fgColor rgb="FFA5C9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none">
        <bgColor indexed="64"/>
      </patternFill>
    </fill>
    <fill>
      <patternFill patternType="solid">
        <fgColor rgb="FFCC99FF"/>
      </patternFill>
    </fill>
    <fill>
      <patternFill patternType="solid">
        <fgColor rgb="FF99CCFF"/>
      </patternFill>
    </fill>
    <fill>
      <patternFill patternType="solid">
        <fgColor rgb="FFFF0000"/>
      </patternFill>
    </fill>
    <fill>
      <patternFill patternType="solid">
        <fgColor rgb="FF3399FF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40" fillId="0" borderId="0">
      <protection locked="0"/>
    </xf>
    <xf numFmtId="0" fontId="39" fillId="6" borderId="0">
      <protection locked="0"/>
    </xf>
    <xf numFmtId="0" fontId="49" fillId="6" borderId="0">
      <alignment vertical="center"/>
    </xf>
  </cellStyleXfs>
  <cellXfs count="19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3" fillId="2" borderId="1" xfId="0" applyFont="1" applyFill="1" applyBorder="1" applyAlignment="1">
      <alignment horizontal="center"/>
    </xf>
    <xf numFmtId="15" fontId="3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7" fillId="0" borderId="2" xfId="0" applyFont="1" applyBorder="1" applyAlignment="1"/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1" fillId="0" borderId="0" xfId="0" applyNumberFormat="1" applyFont="1" applyAlignme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1" fillId="0" borderId="3" xfId="0" applyFont="1" applyBorder="1" applyAlignment="1"/>
    <xf numFmtId="4" fontId="12" fillId="0" borderId="1" xfId="0" applyNumberFormat="1" applyFont="1" applyBorder="1">
      <alignment vertical="center"/>
    </xf>
    <xf numFmtId="44" fontId="13" fillId="0" borderId="1" xfId="0" applyNumberFormat="1" applyFont="1" applyBorder="1" applyAlignment="1"/>
    <xf numFmtId="44" fontId="1" fillId="0" borderId="0" xfId="0" applyNumberFormat="1" applyFont="1" applyAlignment="1"/>
    <xf numFmtId="43" fontId="1" fillId="0" borderId="0" xfId="1" applyFont="1" applyProtection="1"/>
    <xf numFmtId="43" fontId="1" fillId="0" borderId="0" xfId="0" applyNumberFormat="1" applyFont="1" applyAlignment="1"/>
    <xf numFmtId="0" fontId="13" fillId="0" borderId="3" xfId="0" applyFont="1" applyBorder="1" applyAlignment="1"/>
    <xf numFmtId="0" fontId="1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1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/>
    <xf numFmtId="0" fontId="1" fillId="0" borderId="1" xfId="0" applyFont="1" applyBorder="1" applyAlignment="1">
      <alignment horizontal="left"/>
    </xf>
    <xf numFmtId="0" fontId="13" fillId="0" borderId="4" xfId="0" applyFont="1" applyBorder="1" applyAlignment="1"/>
    <xf numFmtId="0" fontId="16" fillId="0" borderId="0" xfId="0" applyFont="1" applyAlignment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wrapText="1"/>
    </xf>
    <xf numFmtId="0" fontId="19" fillId="0" borderId="3" xfId="0" applyFont="1" applyBorder="1" applyAlignment="1"/>
    <xf numFmtId="44" fontId="19" fillId="0" borderId="1" xfId="0" applyNumberFormat="1" applyFont="1" applyBorder="1" applyAlignment="1"/>
    <xf numFmtId="43" fontId="16" fillId="0" borderId="0" xfId="1" applyFont="1" applyProtection="1"/>
    <xf numFmtId="43" fontId="16" fillId="0" borderId="0" xfId="0" applyNumberFormat="1" applyFont="1" applyAlignment="1"/>
    <xf numFmtId="0" fontId="20" fillId="0" borderId="1" xfId="0" applyFont="1" applyBorder="1" applyAlignment="1">
      <alignment horizontal="left" wrapText="1"/>
    </xf>
    <xf numFmtId="0" fontId="11" fillId="0" borderId="4" xfId="0" applyFont="1" applyBorder="1" applyAlignment="1"/>
    <xf numFmtId="44" fontId="13" fillId="0" borderId="0" xfId="0" applyNumberFormat="1" applyFont="1" applyAlignment="1"/>
    <xf numFmtId="0" fontId="2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wrapText="1"/>
    </xf>
    <xf numFmtId="0" fontId="13" fillId="5" borderId="3" xfId="0" applyFont="1" applyFill="1" applyBorder="1" applyAlignment="1"/>
    <xf numFmtId="0" fontId="21" fillId="6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4" fontId="6" fillId="0" borderId="1" xfId="0" applyNumberFormat="1" applyFont="1" applyBorder="1" applyAlignment="1"/>
    <xf numFmtId="0" fontId="23" fillId="0" borderId="0" xfId="0" applyFont="1" applyAlignment="1"/>
    <xf numFmtId="0" fontId="6" fillId="0" borderId="1" xfId="0" applyFont="1" applyBorder="1" applyAlignment="1">
      <alignment horizontal="left"/>
    </xf>
    <xf numFmtId="43" fontId="2" fillId="0" borderId="0" xfId="1" applyFont="1" applyProtection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44" fontId="6" fillId="0" borderId="6" xfId="0" applyNumberFormat="1" applyFont="1" applyBorder="1" applyAlignment="1"/>
    <xf numFmtId="0" fontId="1" fillId="0" borderId="0" xfId="0" applyFont="1" applyAlignment="1">
      <alignment horizontal="left" wrapText="1"/>
    </xf>
    <xf numFmtId="0" fontId="25" fillId="0" borderId="1" xfId="0" applyFont="1" applyBorder="1" applyAlignme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15" fontId="8" fillId="0" borderId="0" xfId="0" applyNumberFormat="1" applyFont="1" applyAlignment="1"/>
    <xf numFmtId="44" fontId="8" fillId="0" borderId="0" xfId="0" applyNumberFormat="1" applyFont="1" applyAlignment="1"/>
    <xf numFmtId="0" fontId="1" fillId="0" borderId="0" xfId="0" applyFont="1" applyAlignment="1">
      <alignment horizontal="left"/>
    </xf>
    <xf numFmtId="0" fontId="8" fillId="0" borderId="0" xfId="0" applyFont="1" applyAlignment="1"/>
    <xf numFmtId="0" fontId="28" fillId="0" borderId="0" xfId="0" applyFont="1" applyAlignment="1"/>
    <xf numFmtId="0" fontId="11" fillId="0" borderId="7" xfId="0" applyFont="1" applyBorder="1" applyAlignment="1"/>
    <xf numFmtId="0" fontId="13" fillId="0" borderId="7" xfId="0" applyFont="1" applyBorder="1" applyAlignment="1"/>
    <xf numFmtId="0" fontId="13" fillId="0" borderId="1" xfId="0" applyFont="1" applyBorder="1" applyAlignment="1"/>
    <xf numFmtId="44" fontId="6" fillId="0" borderId="0" xfId="0" applyNumberFormat="1" applyFont="1" applyAlignment="1"/>
    <xf numFmtId="0" fontId="24" fillId="0" borderId="1" xfId="0" applyFont="1" applyBorder="1" applyAlignment="1"/>
    <xf numFmtId="0" fontId="1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7" xfId="0" applyFont="1" applyBorder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15" fontId="29" fillId="8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>
      <alignment vertical="center"/>
    </xf>
    <xf numFmtId="0" fontId="33" fillId="0" borderId="0" xfId="0" applyFont="1">
      <alignment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44" fontId="9" fillId="0" borderId="1" xfId="0" applyNumberFormat="1" applyFont="1" applyBorder="1" applyAlignment="1"/>
    <xf numFmtId="43" fontId="9" fillId="0" borderId="0" xfId="1" applyFont="1" applyProtection="1"/>
    <xf numFmtId="43" fontId="9" fillId="0" borderId="0" xfId="0" applyNumberFormat="1" applyFont="1" applyAlignment="1"/>
    <xf numFmtId="0" fontId="33" fillId="0" borderId="1" xfId="0" applyFont="1" applyBorder="1">
      <alignment vertical="center"/>
    </xf>
    <xf numFmtId="0" fontId="34" fillId="0" borderId="0" xfId="0" applyFont="1" applyAlignment="1">
      <alignment horizontal="center" vertical="center"/>
    </xf>
    <xf numFmtId="44" fontId="13" fillId="0" borderId="1" xfId="0" applyNumberFormat="1" applyFont="1" applyBorder="1" applyAlignment="1">
      <alignment horizontal="center"/>
    </xf>
    <xf numFmtId="0" fontId="35" fillId="0" borderId="0" xfId="0" applyFont="1">
      <alignment vertical="center"/>
    </xf>
    <xf numFmtId="0" fontId="35" fillId="0" borderId="1" xfId="0" applyFont="1" applyBorder="1">
      <alignment vertical="center"/>
    </xf>
    <xf numFmtId="0" fontId="36" fillId="0" borderId="1" xfId="0" applyFont="1" applyBorder="1">
      <alignment vertical="center"/>
    </xf>
    <xf numFmtId="44" fontId="6" fillId="0" borderId="2" xfId="0" applyNumberFormat="1" applyFont="1" applyBorder="1" applyAlignment="1"/>
    <xf numFmtId="44" fontId="38" fillId="0" borderId="1" xfId="0" applyNumberFormat="1" applyFont="1" applyBorder="1" applyAlignment="1"/>
    <xf numFmtId="44" fontId="9" fillId="0" borderId="2" xfId="0" applyNumberFormat="1" applyFont="1" applyBorder="1" applyAlignment="1"/>
    <xf numFmtId="0" fontId="39" fillId="6" borderId="0" xfId="2" applyProtection="1"/>
    <xf numFmtId="0" fontId="39" fillId="6" borderId="0" xfId="2" applyAlignment="1" applyProtection="1">
      <alignment horizontal="center"/>
    </xf>
    <xf numFmtId="43" fontId="40" fillId="6" borderId="0" xfId="1" applyFill="1">
      <protection locked="0"/>
    </xf>
    <xf numFmtId="0" fontId="43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left" vertical="center"/>
    </xf>
    <xf numFmtId="0" fontId="45" fillId="0" borderId="3" xfId="0" applyFont="1" applyBorder="1" applyAlignment="1"/>
    <xf numFmtId="0" fontId="46" fillId="0" borderId="1" xfId="0" applyFont="1" applyBorder="1" applyAlignment="1">
      <alignment horizontal="left" wrapText="1"/>
    </xf>
    <xf numFmtId="4" fontId="43" fillId="0" borderId="1" xfId="0" applyNumberFormat="1" applyFont="1" applyBorder="1">
      <alignment vertical="center"/>
    </xf>
    <xf numFmtId="44" fontId="45" fillId="0" borderId="1" xfId="0" applyNumberFormat="1" applyFont="1" applyBorder="1" applyAlignment="1"/>
    <xf numFmtId="0" fontId="47" fillId="0" borderId="0" xfId="0" applyFont="1">
      <alignment vertical="center"/>
    </xf>
    <xf numFmtId="43" fontId="46" fillId="0" borderId="0" xfId="1" applyFont="1" applyProtection="1"/>
    <xf numFmtId="43" fontId="46" fillId="0" borderId="0" xfId="0" applyNumberFormat="1" applyFont="1" applyAlignment="1"/>
    <xf numFmtId="4" fontId="18" fillId="0" borderId="1" xfId="0" applyNumberFormat="1" applyFont="1" applyBorder="1">
      <alignment vertical="center"/>
    </xf>
    <xf numFmtId="0" fontId="16" fillId="0" borderId="1" xfId="0" applyFont="1" applyBorder="1" applyAlignment="1">
      <alignment horizontal="left"/>
    </xf>
    <xf numFmtId="0" fontId="46" fillId="0" borderId="0" xfId="0" applyFont="1" applyAlignment="1"/>
    <xf numFmtId="0" fontId="46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44" fontId="0" fillId="0" borderId="0" xfId="0" applyNumberFormat="1">
      <alignment vertical="center"/>
    </xf>
    <xf numFmtId="44" fontId="48" fillId="0" borderId="0" xfId="0" applyNumberFormat="1" applyFont="1">
      <alignment vertical="center"/>
    </xf>
    <xf numFmtId="44" fontId="33" fillId="0" borderId="0" xfId="0" applyNumberFormat="1" applyFont="1">
      <alignment vertical="center"/>
    </xf>
    <xf numFmtId="0" fontId="2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4" fontId="20" fillId="0" borderId="1" xfId="0" applyNumberFormat="1" applyFont="1" applyBorder="1">
      <alignment vertical="center"/>
    </xf>
    <xf numFmtId="44" fontId="11" fillId="0" borderId="1" xfId="0" applyNumberFormat="1" applyFont="1" applyBorder="1" applyAlignment="1"/>
    <xf numFmtId="0" fontId="32" fillId="0" borderId="0" xfId="0" applyFont="1">
      <alignment vertical="center"/>
    </xf>
    <xf numFmtId="43" fontId="2" fillId="0" borderId="0" xfId="0" applyNumberFormat="1" applyFont="1" applyAlignment="1"/>
    <xf numFmtId="0" fontId="37" fillId="0" borderId="0" xfId="0" applyFont="1">
      <alignment vertical="center"/>
    </xf>
    <xf numFmtId="0" fontId="2" fillId="0" borderId="3" xfId="0" applyFont="1" applyBorder="1" applyAlignment="1"/>
    <xf numFmtId="0" fontId="1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44" fontId="13" fillId="0" borderId="1" xfId="0" applyNumberFormat="1" applyFont="1" applyBorder="1">
      <alignment vertical="center"/>
    </xf>
    <xf numFmtId="44" fontId="6" fillId="0" borderId="1" xfId="0" applyNumberFormat="1" applyFont="1" applyBorder="1">
      <alignment vertical="center"/>
    </xf>
    <xf numFmtId="0" fontId="23" fillId="0" borderId="0" xfId="0" applyFont="1">
      <alignment vertical="center"/>
    </xf>
    <xf numFmtId="43" fontId="1" fillId="0" borderId="0" xfId="1" applyFont="1" applyAlignment="1" applyProtection="1">
      <alignment vertical="center"/>
    </xf>
    <xf numFmtId="43" fontId="1" fillId="0" borderId="0" xfId="0" applyNumberFormat="1" applyFont="1">
      <alignment vertical="center"/>
    </xf>
    <xf numFmtId="44" fontId="11" fillId="0" borderId="1" xfId="0" applyNumberFormat="1" applyFont="1" applyBorder="1" applyAlignment="1">
      <alignment horizontal="center"/>
    </xf>
    <xf numFmtId="43" fontId="1" fillId="0" borderId="1" xfId="1" applyFont="1" applyBorder="1" applyProtection="1"/>
    <xf numFmtId="0" fontId="11" fillId="0" borderId="1" xfId="0" applyFont="1" applyBorder="1" applyAlignment="1"/>
    <xf numFmtId="4" fontId="1" fillId="0" borderId="1" xfId="0" applyNumberFormat="1" applyFont="1" applyBorder="1" applyAlignment="1"/>
    <xf numFmtId="44" fontId="1" fillId="0" borderId="1" xfId="0" applyNumberFormat="1" applyFont="1" applyBorder="1" applyAlignment="1"/>
    <xf numFmtId="0" fontId="46" fillId="0" borderId="1" xfId="0" applyFont="1" applyBorder="1" applyAlignment="1">
      <alignment wrapText="1"/>
    </xf>
    <xf numFmtId="0" fontId="44" fillId="0" borderId="1" xfId="0" applyFont="1" applyBorder="1" applyAlignment="1">
      <alignment horizontal="left" wrapText="1"/>
    </xf>
    <xf numFmtId="0" fontId="51" fillId="0" borderId="0" xfId="0" applyFont="1">
      <alignment vertical="center"/>
    </xf>
    <xf numFmtId="0" fontId="47" fillId="0" borderId="1" xfId="0" applyFont="1" applyBorder="1">
      <alignment vertical="center"/>
    </xf>
    <xf numFmtId="44" fontId="45" fillId="0" borderId="1" xfId="0" applyNumberFormat="1" applyFont="1" applyBorder="1" applyAlignment="1">
      <alignment horizontal="center"/>
    </xf>
    <xf numFmtId="0" fontId="50" fillId="0" borderId="1" xfId="0" applyFont="1" applyBorder="1" applyAlignment="1">
      <alignment horizontal="left" vertical="center"/>
    </xf>
    <xf numFmtId="44" fontId="51" fillId="0" borderId="0" xfId="0" applyNumberFormat="1" applyFont="1">
      <alignment vertical="center"/>
    </xf>
    <xf numFmtId="0" fontId="39" fillId="6" borderId="0" xfId="2" applyAlignment="1" applyProtection="1">
      <alignment horizontal="left"/>
    </xf>
    <xf numFmtId="15" fontId="39" fillId="6" borderId="0" xfId="2" applyNumberFormat="1" applyAlignment="1" applyProtection="1">
      <alignment horizontal="left"/>
    </xf>
    <xf numFmtId="0" fontId="39" fillId="6" borderId="0" xfId="2" applyAlignment="1" applyProtection="1">
      <alignment horizontal="left" vertical="center"/>
    </xf>
    <xf numFmtId="44" fontId="39" fillId="6" borderId="0" xfId="2" applyNumberFormat="1" applyAlignment="1" applyProtection="1">
      <alignment horizontal="right" vertical="center"/>
    </xf>
    <xf numFmtId="44" fontId="39" fillId="6" borderId="0" xfId="2" applyNumberFormat="1" applyAlignment="1" applyProtection="1">
      <alignment horizontal="center"/>
    </xf>
    <xf numFmtId="0" fontId="2" fillId="0" borderId="1" xfId="0" applyFont="1" applyBorder="1" applyAlignment="1">
      <alignment horizontal="left" wrapText="1"/>
    </xf>
    <xf numFmtId="44" fontId="2" fillId="0" borderId="0" xfId="0" applyNumberFormat="1" applyFont="1" applyAlignment="1"/>
    <xf numFmtId="0" fontId="52" fillId="0" borderId="1" xfId="0" applyFont="1" applyBorder="1">
      <alignment vertical="center"/>
    </xf>
    <xf numFmtId="44" fontId="19" fillId="0" borderId="1" xfId="0" applyNumberFormat="1" applyFont="1" applyBorder="1" applyAlignment="1">
      <alignment horizontal="center"/>
    </xf>
    <xf numFmtId="0" fontId="48" fillId="0" borderId="0" xfId="0" applyFont="1">
      <alignment vertical="center"/>
    </xf>
    <xf numFmtId="0" fontId="10" fillId="0" borderId="1" xfId="0" applyFont="1" applyBorder="1" applyAlignment="1"/>
    <xf numFmtId="0" fontId="18" fillId="6" borderId="5" xfId="0" applyFont="1" applyFill="1" applyBorder="1" applyAlignment="1">
      <alignment horizontal="left" vertical="center" wrapText="1"/>
    </xf>
    <xf numFmtId="0" fontId="52" fillId="0" borderId="0" xfId="0" applyFont="1">
      <alignment vertical="center"/>
    </xf>
    <xf numFmtId="0" fontId="16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wrapText="1"/>
    </xf>
    <xf numFmtId="0" fontId="53" fillId="0" borderId="1" xfId="0" applyFont="1" applyBorder="1">
      <alignment vertical="center"/>
    </xf>
    <xf numFmtId="0" fontId="41" fillId="0" borderId="3" xfId="0" applyFont="1" applyBorder="1" applyAlignment="1"/>
    <xf numFmtId="44" fontId="41" fillId="0" borderId="1" xfId="0" applyNumberFormat="1" applyFont="1" applyBorder="1" applyAlignment="1">
      <alignment horizontal="center"/>
    </xf>
    <xf numFmtId="44" fontId="41" fillId="0" borderId="1" xfId="0" applyNumberFormat="1" applyFont="1" applyBorder="1" applyAlignment="1"/>
    <xf numFmtId="0" fontId="50" fillId="0" borderId="1" xfId="0" applyFont="1" applyBorder="1">
      <alignment vertical="center"/>
    </xf>
    <xf numFmtId="44" fontId="50" fillId="0" borderId="1" xfId="0" applyNumberFormat="1" applyFont="1" applyBorder="1" applyAlignment="1">
      <alignment horizontal="center"/>
    </xf>
    <xf numFmtId="44" fontId="50" fillId="0" borderId="1" xfId="0" applyNumberFormat="1" applyFont="1" applyBorder="1" applyAlignment="1"/>
    <xf numFmtId="44" fontId="50" fillId="0" borderId="1" xfId="0" applyNumberFormat="1" applyFont="1" applyBorder="1" applyAlignment="1">
      <alignment horizontal="right"/>
    </xf>
    <xf numFmtId="0" fontId="10" fillId="0" borderId="1" xfId="0" applyFont="1" applyBorder="1">
      <alignment vertical="center"/>
    </xf>
    <xf numFmtId="8" fontId="39" fillId="6" borderId="0" xfId="2" applyNumberFormat="1" applyAlignment="1" applyProtection="1">
      <alignment horizontal="left" vertical="center"/>
    </xf>
    <xf numFmtId="0" fontId="11" fillId="0" borderId="1" xfId="0" applyFont="1" applyBorder="1">
      <alignment vertical="center"/>
    </xf>
    <xf numFmtId="0" fontId="45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1" fillId="0" borderId="0" xfId="0" applyFont="1">
      <alignment vertical="center"/>
    </xf>
    <xf numFmtId="0" fontId="7" fillId="0" borderId="6" xfId="0" applyFont="1" applyBorder="1">
      <alignment vertical="center"/>
    </xf>
    <xf numFmtId="0" fontId="41" fillId="0" borderId="1" xfId="0" applyFont="1" applyBorder="1" applyAlignment="1">
      <alignment horizontal="left" wrapText="1"/>
    </xf>
    <xf numFmtId="0" fontId="54" fillId="0" borderId="1" xfId="0" applyFont="1" applyBorder="1">
      <alignment vertical="center"/>
    </xf>
    <xf numFmtId="44" fontId="17" fillId="0" borderId="1" xfId="0" applyNumberFormat="1" applyFont="1" applyBorder="1" applyAlignment="1"/>
    <xf numFmtId="44" fontId="54" fillId="0" borderId="1" xfId="0" applyNumberFormat="1" applyFont="1" applyBorder="1" applyAlignment="1"/>
    <xf numFmtId="44" fontId="44" fillId="0" borderId="1" xfId="0" applyNumberFormat="1" applyFont="1" applyBorder="1" applyAlignment="1"/>
    <xf numFmtId="0" fontId="30" fillId="1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0" fillId="9" borderId="1" xfId="0" applyFont="1" applyFill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39" fillId="6" borderId="0" xfId="2" applyAlignment="1" applyProtection="1">
      <alignment horizont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31960775-8F7D-40F2-8801-853C5457B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www.wps.cn/officeDocument/2020/cellImage" Target="NUL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9"/>
  <sheetViews>
    <sheetView zoomScale="76" zoomScaleNormal="91" workbookViewId="0">
      <pane ySplit="1" topLeftCell="A108" activePane="bottomLeft" state="frozen"/>
      <selection pane="bottomLeft" activeCell="E2" sqref="E2"/>
    </sheetView>
  </sheetViews>
  <sheetFormatPr defaultColWidth="9.109375" defaultRowHeight="13.8"/>
  <cols>
    <col min="1" max="1" width="5.109375" style="1" bestFit="1" customWidth="1"/>
    <col min="2" max="2" width="19.33203125" style="2" bestFit="1" customWidth="1"/>
    <col min="3" max="3" width="68.44140625" style="3" bestFit="1" customWidth="1"/>
    <col min="4" max="4" width="63.21875" style="1" hidden="1" customWidth="1"/>
    <col min="5" max="5" width="48.5546875" style="1" bestFit="1" customWidth="1"/>
    <col min="6" max="6" width="27" style="1" customWidth="1"/>
    <col min="7" max="7" width="22.6640625" style="1" customWidth="1"/>
    <col min="8" max="8" width="27" style="1" customWidth="1"/>
    <col min="9" max="9" width="25.6640625" style="1" customWidth="1"/>
    <col min="10" max="10" width="22.33203125" style="1" customWidth="1"/>
    <col min="11" max="11" width="9.109375" style="1"/>
    <col min="12" max="12" width="18.44140625" style="1" customWidth="1"/>
    <col min="13" max="13" width="54.88671875" style="1" customWidth="1"/>
    <col min="14" max="15" width="13.44140625" style="1" bestFit="1" customWidth="1"/>
    <col min="16" max="16" width="12.44140625" style="1" customWidth="1"/>
    <col min="17" max="17" width="9.88671875" style="1" bestFit="1" customWidth="1"/>
    <col min="18" max="18" width="10.109375" style="1" bestFit="1" customWidth="1"/>
    <col min="19" max="16384" width="9.109375" style="1"/>
  </cols>
  <sheetData>
    <row r="1" spans="1:18" ht="30">
      <c r="A1" s="4"/>
      <c r="B1" s="5"/>
      <c r="C1" s="6" t="s">
        <v>0</v>
      </c>
      <c r="D1" s="6" t="s">
        <v>0</v>
      </c>
      <c r="E1" s="7">
        <v>46293</v>
      </c>
      <c r="F1" s="186" t="s">
        <v>1</v>
      </c>
      <c r="G1" s="187"/>
      <c r="H1" s="187"/>
      <c r="I1" s="187"/>
      <c r="J1" s="187"/>
    </row>
    <row r="2" spans="1:18" ht="21">
      <c r="A2" s="8" t="s">
        <v>18</v>
      </c>
      <c r="B2" s="9" t="s">
        <v>215</v>
      </c>
      <c r="C2" s="10" t="s">
        <v>216</v>
      </c>
      <c r="D2" s="11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L2" s="13"/>
    </row>
    <row r="3" spans="1:18" ht="17.399999999999999">
      <c r="A3" s="14">
        <v>1</v>
      </c>
      <c r="B3" s="15" t="str">
        <f>SUBSTITUTE(TRIM(LEFT(D3,FIND("-",D3&amp;"-")-1))," ","-")</f>
        <v>DDN-350</v>
      </c>
      <c r="C3" s="16" t="str">
        <f>TRIM(MID(D3,FIND("-",D3)+1,LEN(D3)))</f>
        <v>Pagsabangan Road Brgy Mankilam,Tagum</v>
      </c>
      <c r="D3" s="17" t="s">
        <v>29</v>
      </c>
      <c r="E3" s="18" t="s">
        <v>107</v>
      </c>
      <c r="F3" s="19">
        <f>IFERROR(VLOOKUP($B3,'EOD - SEPTEMBER 28, 2026'!$B$2:$G$991,3,FALSE),0)</f>
        <v>10441</v>
      </c>
      <c r="G3" s="19">
        <f>IFERROR(VLOOKUP($B3,'EOD - SEPTEMBER 28, 2026'!$B$2:$G$991,6,FALSE),0)</f>
        <v>1600</v>
      </c>
      <c r="H3" s="20">
        <f t="shared" ref="H3:H34" si="0">F3*0.125</f>
        <v>1305.125</v>
      </c>
      <c r="I3" s="20">
        <f t="shared" ref="I3:I34" si="1">F3-G3-H3</f>
        <v>7535.875</v>
      </c>
      <c r="J3" s="20">
        <f t="shared" ref="J3:J34" si="2">IF((AND(F3&gt;=100,F3&lt;5000)),$J$113,IF((AND(F3&gt;=5000,F3&lt;6000)),$J$114,IF((AND(F3&gt;=6000,F3&lt;7000)),$J$115,IF((AND(F3&gt;=7000,F3&lt;8000)),$J$116,IF((AND(F3&gt;=8000,F3&lt;9000)),$J$117,IF((AND(F3&gt;=9000,F3&lt;10000)),$J$118,IF((AND(F3&gt;=10000,F3&lt;11000)),$J$119,IF((AND(F3&gt;=11000,F3&lt;12000)),$J$120,IF((AND(F3&gt;=12000,F3&lt;13000)),$J$121,IF((AND(F3&gt;=13000,F3&lt;14000)),$J$122,IF((AND(F3&gt;=14000,F3&lt;15000)),$J$123,IF((AND(F3&gt;=15000,F3&lt;16000)),$J$124,IF((AND(F3&gt;=16000,F3&lt;17000)),$J$125,IF((AND(F3&gt;=17000,F3&lt;18000)),$J$126,IF((AND(F3&gt;=18000,F3&lt;19000)),$J$127,IF((AND(F3&gt;=19000,F3&lt;20000)),$J$128,IF((AND(F3&gt;=20000,F3&lt;21000)),$J$129,IF((AND(F3&gt;=21000,F3&lt;22000)),$J$130,IF((AND(F3&gt;=22000,F3&lt;23000)),$J$131,IF((AND(F3&gt;=23000,F3&lt;24000)),$J$132,IF((AND(F3&gt;=24000,F3&lt;25000)),$J$133,IF((AND(F3&gt;=25000,F3&lt;26000)),$J$134,IF((AND(F3&gt;=26000,F3&lt;27000)),$J$135,IF((AND(F3&gt;=27000,F3&lt;28000)),$J$136,IF((AND(F3&gt;=28000,F3&lt;29000)),$J$137,IF((AND(F3&gt;=29000,F3&lt;30000)),$J$138,IF((AND(F3&gt;=30000,F3&lt;31000)),$J$139,IF((AND(F3&gt;=31000,F3&lt;32000)),$J$140,IF((AND(F3&gt;=32000,F3&lt;33000)),$J$141,IF((AND(F3&gt;=33000,F3&lt;34000)),$J$142,IF((AND(F3&gt;=34000,F3&lt;35000)),$J$143,IF((AND(F3&gt;=35000,F3&lt;36000)),$J$144,IF((AND(F3&gt;=36000,F3&lt;37000)),$J$145,IF((AND(F3&gt;=37000,F3&lt;38000)),$J$146,IF((AND(F3&gt;=38000,F3&lt;39000)),$J$147,IF((AND(F3&gt;=39000,F3&lt;40000)),$J$148,IF((AND(F3&gt;=40000,F3&lt;41000)),$J$149,IF((AND(F3&gt;=41000,F3&lt;42000)),$J$150,IF((AND(F3&gt;=42000,F3&lt;43000)),$J$151,IF((AND(F3&gt;=43000,F3&lt;44000)),$J$152,IF((AND(F3&gt;=44000,F3&lt;45000)),$J$153,IF((AND(F3&gt;=45000,F3&lt;46000)),$J$154,IF((AND(F3&gt;=46000,F3&lt;47000)),$J$155,IF((AND(F3&gt;=47000,F3&lt;48000)),$J$156,IF((AND(F3&gt;=48000,F3&lt;49000)),$J$157,IF((AND(F3&gt;=49000,F3&lt;50000)),$J$158,IF((AND(F3&gt;=50000,F3&lt;51000)),$J$159,IF((AND(F3&gt;=51000,F3&lt;52000)),$J$160,IF((AND(F3&gt;=52000,F3&lt;53000)),$J$161,IF((AND(F3&gt;=53000,F3&lt;54000)),$J$162,IF((AND(F3&gt;=54000,F3&lt;55000)),$J$163,IF((AND(F3&gt;=55000,F3&lt;56000)),$J$164,IF((AND(F3&gt;=56000,F3&lt;57000)),$J$165,IF((AND(F3&gt;=57000,F3&lt;58000)),$J$166,IF((AND(F3&gt;=58000,F3&lt;59000)),$J$167,IF((AND(F3&gt;=59000,F3&lt;60000)),$J$168,IF((AND(F3&gt;=60000,F3&lt;61000)),$J$169,"0")))))))))))))))))))))))))))))))))))))))))))))))))))))))))</f>
        <v>350</v>
      </c>
      <c r="L3" s="21"/>
      <c r="N3" s="22"/>
      <c r="O3" s="22"/>
      <c r="P3" s="22"/>
      <c r="Q3" s="23"/>
    </row>
    <row r="4" spans="1:18" ht="17.399999999999999">
      <c r="A4" s="14">
        <v>2</v>
      </c>
      <c r="B4" s="15" t="str">
        <f t="shared" ref="B4:B67" si="3">SUBSTITUTE(TRIM(LEFT(D4,FIND("-",D4&amp;"-")-1))," ","-")</f>
        <v>DDN-351</v>
      </c>
      <c r="C4" s="16" t="str">
        <f t="shared" ref="C4:C67" si="4">TRIM(MID(D4,FIND("-",D4)+1,LEN(D4)))</f>
        <v>Pob. La Filipina,Tagum</v>
      </c>
      <c r="D4" s="17" t="s">
        <v>30</v>
      </c>
      <c r="E4" s="24" t="s">
        <v>220</v>
      </c>
      <c r="F4" s="19">
        <f>IFERROR(VLOOKUP($B4,'EOD - SEPTEMBER 28, 2026'!$B$2:$G$991,3,FALSE),0)</f>
        <v>9323</v>
      </c>
      <c r="G4" s="19">
        <f>IFERROR(VLOOKUP($B4,'EOD - SEPTEMBER 28, 2026'!$B$2:$G$991,6,FALSE),0)</f>
        <v>0</v>
      </c>
      <c r="H4" s="20">
        <f t="shared" si="0"/>
        <v>1165.375</v>
      </c>
      <c r="I4" s="20">
        <f t="shared" si="1"/>
        <v>8157.625</v>
      </c>
      <c r="J4" s="20">
        <f t="shared" si="2"/>
        <v>340</v>
      </c>
      <c r="N4" s="22"/>
      <c r="O4" s="22"/>
      <c r="P4" s="22"/>
      <c r="R4" s="23"/>
    </row>
    <row r="5" spans="1:18" ht="17.399999999999999">
      <c r="A5" s="14">
        <v>3</v>
      </c>
      <c r="B5" s="15" t="str">
        <f t="shared" si="3"/>
        <v>DDN-352</v>
      </c>
      <c r="C5" s="16" t="str">
        <f t="shared" si="4"/>
        <v>Near Baranggay Hall,Salvacion,Sto.Tomas</v>
      </c>
      <c r="D5" s="25" t="s">
        <v>31</v>
      </c>
      <c r="E5" s="24" t="s">
        <v>259</v>
      </c>
      <c r="F5" s="19">
        <f>IFERROR(VLOOKUP($B5,'EOD - SEPTEMBER 28, 2026'!$B$2:$G$991,3,FALSE),0)</f>
        <v>3350</v>
      </c>
      <c r="G5" s="19">
        <f>IFERROR(VLOOKUP($B5,'EOD - SEPTEMBER 28, 2026'!$B$2:$G$991,6,FALSE),0)</f>
        <v>0</v>
      </c>
      <c r="H5" s="20">
        <f t="shared" si="0"/>
        <v>418.75</v>
      </c>
      <c r="I5" s="20">
        <f t="shared" si="1"/>
        <v>2931.25</v>
      </c>
      <c r="J5" s="20">
        <f t="shared" si="2"/>
        <v>250</v>
      </c>
      <c r="N5" s="22"/>
      <c r="O5" s="22"/>
      <c r="P5" s="22"/>
      <c r="R5" s="23"/>
    </row>
    <row r="6" spans="1:18" ht="17.399999999999999">
      <c r="A6" s="14">
        <v>4</v>
      </c>
      <c r="B6" s="15" t="str">
        <f t="shared" si="3"/>
        <v>DDN-353</v>
      </c>
      <c r="C6" s="16" t="str">
        <f t="shared" si="4"/>
        <v>Tipas Street, Tagum</v>
      </c>
      <c r="D6" s="17" t="s">
        <v>32</v>
      </c>
      <c r="E6" s="24" t="s">
        <v>261</v>
      </c>
      <c r="F6" s="19">
        <f>IFERROR(VLOOKUP($B6,'EOD - SEPTEMBER 28, 2026'!$B$2:$G$991,3,FALSE),0)</f>
        <v>4390</v>
      </c>
      <c r="G6" s="19">
        <f>IFERROR(VLOOKUP($B6,'EOD - SEPTEMBER 28, 2026'!$B$2:$G$991,6,FALSE),0)</f>
        <v>800</v>
      </c>
      <c r="H6" s="20">
        <f t="shared" si="0"/>
        <v>548.75</v>
      </c>
      <c r="I6" s="20">
        <f t="shared" si="1"/>
        <v>3041.25</v>
      </c>
      <c r="J6" s="20">
        <f t="shared" si="2"/>
        <v>250</v>
      </c>
      <c r="K6" s="1" t="s">
        <v>12</v>
      </c>
      <c r="L6" s="1" t="s">
        <v>12</v>
      </c>
      <c r="N6" s="22"/>
      <c r="O6" s="22"/>
      <c r="P6" s="22"/>
      <c r="R6" s="23"/>
    </row>
    <row r="7" spans="1:18" ht="17.399999999999999">
      <c r="A7" s="14">
        <v>5</v>
      </c>
      <c r="B7" s="15" t="str">
        <f t="shared" si="3"/>
        <v>DDN-397</v>
      </c>
      <c r="C7" s="16" t="str">
        <f t="shared" si="4"/>
        <v>Near Carmen Market, Carmen</v>
      </c>
      <c r="D7" s="17" t="s">
        <v>33</v>
      </c>
      <c r="E7" s="24" t="s">
        <v>356</v>
      </c>
      <c r="F7" s="19">
        <f>IFERROR(VLOOKUP($B7,'EOD - SEPTEMBER 28, 2026'!$B$2:$G$991,3,FALSE),0)</f>
        <v>3675</v>
      </c>
      <c r="G7" s="19">
        <f>IFERROR(VLOOKUP($B7,'EOD - SEPTEMBER 28, 2026'!$B$2:$G$991,6,FALSE),0)</f>
        <v>0</v>
      </c>
      <c r="H7" s="20">
        <f t="shared" si="0"/>
        <v>459.375</v>
      </c>
      <c r="I7" s="20">
        <f t="shared" si="1"/>
        <v>3215.625</v>
      </c>
      <c r="J7" s="20">
        <f t="shared" si="2"/>
        <v>250</v>
      </c>
      <c r="N7" s="22"/>
      <c r="O7" s="22"/>
      <c r="P7" s="22"/>
      <c r="R7" s="23"/>
    </row>
    <row r="8" spans="1:18" ht="17.399999999999999">
      <c r="A8" s="14">
        <v>6</v>
      </c>
      <c r="B8" s="15" t="str">
        <f t="shared" si="3"/>
        <v>DDN-398</v>
      </c>
      <c r="C8" s="16" t="str">
        <f t="shared" si="4"/>
        <v>Crystal Plain,Barangay Gredu, Panabo City</v>
      </c>
      <c r="D8" s="17" t="s">
        <v>34</v>
      </c>
      <c r="E8" s="24" t="s">
        <v>355</v>
      </c>
      <c r="F8" s="19">
        <f>IFERROR(VLOOKUP($B8,'EOD - SEPTEMBER 28, 2026'!$B$2:$G$991,3,FALSE),0)</f>
        <v>11309</v>
      </c>
      <c r="G8" s="19">
        <f>IFERROR(VLOOKUP($B8,'EOD - SEPTEMBER 28, 2026'!$B$2:$G$991,6,FALSE),0)</f>
        <v>1600</v>
      </c>
      <c r="H8" s="20">
        <f t="shared" si="0"/>
        <v>1413.625</v>
      </c>
      <c r="I8" s="20">
        <f t="shared" si="1"/>
        <v>8295.375</v>
      </c>
      <c r="J8" s="20">
        <f t="shared" si="2"/>
        <v>360</v>
      </c>
      <c r="N8" s="22"/>
      <c r="O8" s="22"/>
      <c r="P8" s="22"/>
      <c r="R8" s="23"/>
    </row>
    <row r="9" spans="1:18" ht="17.399999999999999">
      <c r="A9" s="14">
        <v>7</v>
      </c>
      <c r="B9" s="15" t="str">
        <f t="shared" si="3"/>
        <v>DDN-399</v>
      </c>
      <c r="C9" s="16" t="str">
        <f t="shared" si="4"/>
        <v>Purok Villa Felisa Subd., Panabo City</v>
      </c>
      <c r="D9" s="17" t="s">
        <v>35</v>
      </c>
      <c r="E9" s="24" t="s">
        <v>118</v>
      </c>
      <c r="F9" s="19">
        <f>IFERROR(VLOOKUP($B9,'EOD - SEPTEMBER 28, 2026'!$B$2:$G$991,3,FALSE),0)</f>
        <v>2675</v>
      </c>
      <c r="G9" s="19">
        <f>IFERROR(VLOOKUP($B9,'EOD - SEPTEMBER 28, 2026'!$B$2:$G$991,6,FALSE),0)</f>
        <v>0</v>
      </c>
      <c r="H9" s="20">
        <f t="shared" si="0"/>
        <v>334.375</v>
      </c>
      <c r="I9" s="20">
        <f t="shared" si="1"/>
        <v>2340.625</v>
      </c>
      <c r="J9" s="20">
        <f t="shared" si="2"/>
        <v>250</v>
      </c>
      <c r="N9" s="22"/>
      <c r="O9" s="22"/>
      <c r="P9" s="22"/>
      <c r="R9" s="23"/>
    </row>
    <row r="10" spans="1:18" ht="17.399999999999999">
      <c r="A10" s="14">
        <v>8</v>
      </c>
      <c r="B10" s="15" t="str">
        <f t="shared" si="3"/>
        <v>DDN-400</v>
      </c>
      <c r="C10" s="16" t="str">
        <f t="shared" si="4"/>
        <v>Adlaon Street,Brgy. Sto.Niño, Panabo City</v>
      </c>
      <c r="D10" s="17" t="s">
        <v>36</v>
      </c>
      <c r="E10" s="24" t="s">
        <v>354</v>
      </c>
      <c r="F10" s="19">
        <f>IFERROR(VLOOKUP($B10,'EOD - SEPTEMBER 28, 2026'!$B$2:$G$991,3,FALSE),0)</f>
        <v>4490</v>
      </c>
      <c r="G10" s="19">
        <f>IFERROR(VLOOKUP($B10,'EOD - SEPTEMBER 28, 2026'!$B$2:$G$991,6,FALSE),0)</f>
        <v>0</v>
      </c>
      <c r="H10" s="20">
        <f t="shared" si="0"/>
        <v>561.25</v>
      </c>
      <c r="I10" s="20">
        <f t="shared" si="1"/>
        <v>3928.75</v>
      </c>
      <c r="J10" s="20">
        <f t="shared" si="2"/>
        <v>250</v>
      </c>
      <c r="K10" s="21"/>
      <c r="N10" s="22"/>
      <c r="O10" s="22"/>
      <c r="P10" s="22"/>
      <c r="R10" s="23"/>
    </row>
    <row r="11" spans="1:18" ht="17.399999999999999">
      <c r="A11" s="14">
        <v>9</v>
      </c>
      <c r="B11" s="15" t="str">
        <f t="shared" si="3"/>
        <v>DDN-402</v>
      </c>
      <c r="C11" s="16" t="str">
        <f t="shared" si="4"/>
        <v>Purok 11C, Ilaboon Maniki,Kapalong</v>
      </c>
      <c r="D11" s="17" t="s">
        <v>37</v>
      </c>
      <c r="E11" s="24" t="s">
        <v>119</v>
      </c>
      <c r="F11" s="19">
        <f>IFERROR(VLOOKUP($B11,'EOD - SEPTEMBER 28, 2026'!$B$2:$G$991,3,FALSE),0)</f>
        <v>4351</v>
      </c>
      <c r="G11" s="19">
        <f>IFERROR(VLOOKUP($B11,'EOD - SEPTEMBER 28, 2026'!$B$2:$G$991,6,FALSE),0)</f>
        <v>0</v>
      </c>
      <c r="H11" s="20">
        <f t="shared" si="0"/>
        <v>543.875</v>
      </c>
      <c r="I11" s="20">
        <f t="shared" si="1"/>
        <v>3807.125</v>
      </c>
      <c r="J11" s="20">
        <f t="shared" si="2"/>
        <v>250</v>
      </c>
      <c r="N11" s="22"/>
      <c r="O11" s="22"/>
      <c r="P11" s="22"/>
      <c r="R11" s="23"/>
    </row>
    <row r="12" spans="1:18" ht="17.399999999999999">
      <c r="A12" s="14">
        <v>10</v>
      </c>
      <c r="B12" s="15" t="str">
        <f t="shared" si="3"/>
        <v>DDN-422</v>
      </c>
      <c r="C12" s="16" t="str">
        <f t="shared" si="4"/>
        <v>Purok Durian,Visayan Village,Tagum</v>
      </c>
      <c r="D12" s="17" t="s">
        <v>38</v>
      </c>
      <c r="E12" s="24" t="s">
        <v>105</v>
      </c>
      <c r="F12" s="19">
        <f>IFERROR(VLOOKUP($B12,'EOD - SEPTEMBER 28, 2026'!$B$2:$G$991,3,FALSE),0)</f>
        <v>6295</v>
      </c>
      <c r="G12" s="19">
        <f>IFERROR(VLOOKUP($B12,'EOD - SEPTEMBER 28, 2026'!$B$2:$G$991,6,FALSE),0)</f>
        <v>1000</v>
      </c>
      <c r="H12" s="20">
        <f t="shared" si="0"/>
        <v>786.875</v>
      </c>
      <c r="I12" s="20">
        <f t="shared" si="1"/>
        <v>4508.125</v>
      </c>
      <c r="J12" s="20">
        <f t="shared" si="2"/>
        <v>310</v>
      </c>
      <c r="N12" s="22"/>
      <c r="O12" s="22"/>
      <c r="P12" s="22"/>
      <c r="R12" s="23"/>
    </row>
    <row r="13" spans="1:18" ht="17.399999999999999">
      <c r="A13" s="14">
        <v>11</v>
      </c>
      <c r="B13" s="15" t="str">
        <f t="shared" si="3"/>
        <v>DDN-423</v>
      </c>
      <c r="C13" s="16" t="str">
        <f t="shared" si="4"/>
        <v>P-Santan,Brgy. Bincungan,Tagum</v>
      </c>
      <c r="D13" s="17" t="s">
        <v>39</v>
      </c>
      <c r="E13" s="24" t="s">
        <v>116</v>
      </c>
      <c r="F13" s="19">
        <f>IFERROR(VLOOKUP($B13,'EOD - SEPTEMBER 28, 2026'!$B$2:$G$991,3,FALSE),0)</f>
        <v>3365</v>
      </c>
      <c r="G13" s="19">
        <f>IFERROR(VLOOKUP($B13,'EOD - SEPTEMBER 28, 2026'!$B$2:$G$991,6,FALSE),0)</f>
        <v>800</v>
      </c>
      <c r="H13" s="20">
        <f t="shared" si="0"/>
        <v>420.625</v>
      </c>
      <c r="I13" s="20">
        <f t="shared" si="1"/>
        <v>2144.375</v>
      </c>
      <c r="J13" s="20">
        <f t="shared" si="2"/>
        <v>250</v>
      </c>
      <c r="N13" s="22"/>
      <c r="O13" s="22"/>
      <c r="P13" s="22"/>
      <c r="R13" s="23"/>
    </row>
    <row r="14" spans="1:18" ht="17.399999999999999">
      <c r="A14" s="14">
        <v>12</v>
      </c>
      <c r="B14" s="15" t="str">
        <f t="shared" si="3"/>
        <v>DDN-424</v>
      </c>
      <c r="C14" s="16" t="str">
        <f t="shared" si="4"/>
        <v>Purok 3D,Apokon,Tagum City</v>
      </c>
      <c r="D14" s="17" t="s">
        <v>40</v>
      </c>
      <c r="E14" s="18" t="s">
        <v>109</v>
      </c>
      <c r="F14" s="19">
        <f>IFERROR(VLOOKUP($B14,'EOD - SEPTEMBER 28, 2026'!$B$2:$G$991,3,FALSE),0)</f>
        <v>9290</v>
      </c>
      <c r="G14" s="19">
        <f>IFERROR(VLOOKUP($B14,'EOD - SEPTEMBER 28, 2026'!$B$2:$G$991,6,FALSE),0)</f>
        <v>2400</v>
      </c>
      <c r="H14" s="20">
        <f t="shared" si="0"/>
        <v>1161.25</v>
      </c>
      <c r="I14" s="20">
        <f t="shared" si="1"/>
        <v>5728.75</v>
      </c>
      <c r="J14" s="20">
        <f t="shared" si="2"/>
        <v>340</v>
      </c>
      <c r="N14" s="22"/>
      <c r="O14" s="22"/>
      <c r="P14" s="22"/>
      <c r="R14" s="23"/>
    </row>
    <row r="15" spans="1:18" ht="17.399999999999999">
      <c r="A15" s="14">
        <v>13</v>
      </c>
      <c r="B15" s="15" t="str">
        <f t="shared" si="3"/>
        <v>DDN-425</v>
      </c>
      <c r="C15" s="16" t="str">
        <f t="shared" si="4"/>
        <v>P7,Baranggay Tuganay,Carmen</v>
      </c>
      <c r="D15" s="17" t="s">
        <v>41</v>
      </c>
      <c r="E15" s="24" t="s">
        <v>96</v>
      </c>
      <c r="F15" s="19">
        <f>IFERROR(VLOOKUP($B15,'EOD - SEPTEMBER 28, 2026'!$B$2:$G$991,3,FALSE),0)</f>
        <v>10437</v>
      </c>
      <c r="G15" s="19">
        <f>IFERROR(VLOOKUP($B15,'EOD - SEPTEMBER 28, 2026'!$B$2:$G$991,6,FALSE),0)</f>
        <v>6400</v>
      </c>
      <c r="H15" s="20">
        <f t="shared" si="0"/>
        <v>1304.625</v>
      </c>
      <c r="I15" s="20">
        <f t="shared" si="1"/>
        <v>2732.375</v>
      </c>
      <c r="J15" s="20">
        <f t="shared" si="2"/>
        <v>350</v>
      </c>
      <c r="N15" s="22"/>
      <c r="O15" s="22"/>
      <c r="P15" s="22"/>
      <c r="R15" s="23"/>
    </row>
    <row r="16" spans="1:18" ht="17.399999999999999">
      <c r="A16" s="14">
        <v>14</v>
      </c>
      <c r="B16" s="15" t="str">
        <f t="shared" si="3"/>
        <v>DDN-426</v>
      </c>
      <c r="C16" s="16" t="str">
        <f t="shared" si="4"/>
        <v>Carmen Public Market, Carmen</v>
      </c>
      <c r="D16" s="17" t="s">
        <v>42</v>
      </c>
      <c r="E16" s="24" t="s">
        <v>110</v>
      </c>
      <c r="F16" s="19">
        <f>IFERROR(VLOOKUP($B16,'EOD - SEPTEMBER 28, 2026'!$B$2:$G$991,3,FALSE),0)</f>
        <v>14815</v>
      </c>
      <c r="G16" s="19">
        <f>IFERROR(VLOOKUP($B16,'EOD - SEPTEMBER 28, 2026'!$B$2:$G$991,6,FALSE),0)</f>
        <v>0</v>
      </c>
      <c r="H16" s="20">
        <f t="shared" si="0"/>
        <v>1851.875</v>
      </c>
      <c r="I16" s="20">
        <f t="shared" si="1"/>
        <v>12963.125</v>
      </c>
      <c r="J16" s="20">
        <f t="shared" si="2"/>
        <v>390</v>
      </c>
      <c r="N16" s="22"/>
      <c r="O16" s="22"/>
      <c r="P16" s="22"/>
      <c r="R16" s="23"/>
    </row>
    <row r="17" spans="1:18" ht="17.399999999999999">
      <c r="A17" s="14">
        <v>15</v>
      </c>
      <c r="B17" s="15" t="str">
        <f t="shared" si="3"/>
        <v>DDN-427</v>
      </c>
      <c r="C17" s="16" t="str">
        <f t="shared" si="4"/>
        <v>ICARE, Barangay Ising, Carmen</v>
      </c>
      <c r="D17" s="17" t="s">
        <v>43</v>
      </c>
      <c r="E17" s="24" t="s">
        <v>120</v>
      </c>
      <c r="F17" s="19">
        <f>IFERROR(VLOOKUP($B17,'EOD - SEPTEMBER 28, 2026'!$B$2:$G$991,3,FALSE),0)</f>
        <v>2520</v>
      </c>
      <c r="G17" s="19">
        <f>IFERROR(VLOOKUP($B17,'EOD - SEPTEMBER 28, 2026'!$B$2:$G$991,6,FALSE),0)</f>
        <v>0</v>
      </c>
      <c r="H17" s="20">
        <f t="shared" si="0"/>
        <v>315</v>
      </c>
      <c r="I17" s="20">
        <f t="shared" si="1"/>
        <v>2205</v>
      </c>
      <c r="J17" s="20">
        <f t="shared" si="2"/>
        <v>250</v>
      </c>
      <c r="N17" s="22"/>
      <c r="O17" s="22"/>
      <c r="P17" s="22"/>
      <c r="R17" s="23"/>
    </row>
    <row r="18" spans="1:18" ht="17.399999999999999">
      <c r="A18" s="14">
        <v>16</v>
      </c>
      <c r="B18" s="15" t="str">
        <f t="shared" si="3"/>
        <v>DDN-428</v>
      </c>
      <c r="C18" s="16" t="str">
        <f t="shared" si="4"/>
        <v>ISING CARMEN TERMINAL</v>
      </c>
      <c r="D18" s="26" t="s">
        <v>75</v>
      </c>
      <c r="E18" s="24" t="s">
        <v>251</v>
      </c>
      <c r="F18" s="19">
        <f>IFERROR(VLOOKUP($B18,'EOD - SEPTEMBER 28, 2026'!$B$2:$G$991,3,FALSE),0)</f>
        <v>6475</v>
      </c>
      <c r="G18" s="19">
        <f>IFERROR(VLOOKUP($B18,'EOD - SEPTEMBER 28, 2026'!$B$2:$G$991,6,FALSE),0)</f>
        <v>800</v>
      </c>
      <c r="H18" s="20">
        <f t="shared" si="0"/>
        <v>809.375</v>
      </c>
      <c r="I18" s="20">
        <f t="shared" si="1"/>
        <v>4865.625</v>
      </c>
      <c r="J18" s="20">
        <f t="shared" si="2"/>
        <v>310</v>
      </c>
      <c r="N18" s="22"/>
      <c r="O18" s="22"/>
      <c r="P18" s="22"/>
      <c r="R18" s="23"/>
    </row>
    <row r="19" spans="1:18" ht="17.399999999999999">
      <c r="A19" s="14">
        <v>17</v>
      </c>
      <c r="B19" s="15" t="str">
        <f t="shared" si="3"/>
        <v>DDN-429</v>
      </c>
      <c r="C19" s="16" t="str">
        <f t="shared" si="4"/>
        <v>Purok 16,San Vicente,Panabo City</v>
      </c>
      <c r="D19" s="17" t="s">
        <v>44</v>
      </c>
      <c r="E19" s="24" t="s">
        <v>117</v>
      </c>
      <c r="F19" s="19">
        <f>IFERROR(VLOOKUP($B19,'EOD - SEPTEMBER 28, 2026'!$B$2:$G$991,3,FALSE),0)</f>
        <v>3000</v>
      </c>
      <c r="G19" s="19">
        <f>IFERROR(VLOOKUP($B19,'EOD - SEPTEMBER 28, 2026'!$B$2:$G$991,6,FALSE),0)</f>
        <v>400</v>
      </c>
      <c r="H19" s="20">
        <f t="shared" si="0"/>
        <v>375</v>
      </c>
      <c r="I19" s="20">
        <f t="shared" si="1"/>
        <v>2225</v>
      </c>
      <c r="J19" s="20">
        <f t="shared" si="2"/>
        <v>250</v>
      </c>
      <c r="N19" s="22"/>
      <c r="O19" s="22"/>
      <c r="P19" s="22"/>
      <c r="R19" s="23"/>
    </row>
    <row r="20" spans="1:18" s="113" customFormat="1" ht="17.399999999999999">
      <c r="A20" s="102">
        <v>18</v>
      </c>
      <c r="B20" s="102" t="str">
        <f t="shared" si="3"/>
        <v>DDN-430</v>
      </c>
      <c r="C20" s="103" t="str">
        <f t="shared" si="4"/>
        <v>Purok Cogon 1,Brgy. J.P. Laurel,Panabo</v>
      </c>
      <c r="D20" s="142" t="s">
        <v>254</v>
      </c>
      <c r="E20" s="104" t="s">
        <v>99</v>
      </c>
      <c r="F20" s="106">
        <f>IFERROR(VLOOKUP($B20,'EOD - SEPTEMBER 28, 2026'!$B$2:$G$991,3,FALSE),0)</f>
        <v>7387</v>
      </c>
      <c r="G20" s="106">
        <f>IFERROR(VLOOKUP($B20,'EOD - SEPTEMBER 28, 2026'!$B$2:$G$991,6,FALSE),0)</f>
        <v>2400</v>
      </c>
      <c r="H20" s="107">
        <f t="shared" si="0"/>
        <v>923.375</v>
      </c>
      <c r="I20" s="107">
        <f t="shared" si="1"/>
        <v>4063.625</v>
      </c>
      <c r="J20" s="107">
        <f t="shared" si="2"/>
        <v>320</v>
      </c>
      <c r="N20" s="109"/>
      <c r="O20" s="109"/>
      <c r="P20" s="109"/>
      <c r="R20" s="110"/>
    </row>
    <row r="21" spans="1:18" ht="20.85" customHeight="1">
      <c r="A21" s="14">
        <v>19</v>
      </c>
      <c r="B21" s="15" t="str">
        <f t="shared" si="3"/>
        <v>DDN-754</v>
      </c>
      <c r="C21" s="16" t="str">
        <f t="shared" si="4"/>
        <v>New Katipunan,Feeder road3,Sto.Tomas</v>
      </c>
      <c r="D21" s="25" t="s">
        <v>45</v>
      </c>
      <c r="E21" s="24" t="s">
        <v>115</v>
      </c>
      <c r="F21" s="19">
        <f>IFERROR(VLOOKUP($B21,'EOD - SEPTEMBER 28, 2026'!$B$2:$G$991,3,FALSE),0)</f>
        <v>7565</v>
      </c>
      <c r="G21" s="19">
        <f>IFERROR(VLOOKUP($B21,'EOD - SEPTEMBER 28, 2026'!$B$2:$G$991,6,FALSE),0)</f>
        <v>2000</v>
      </c>
      <c r="H21" s="20">
        <f t="shared" si="0"/>
        <v>945.625</v>
      </c>
      <c r="I21" s="20">
        <f t="shared" si="1"/>
        <v>4619.375</v>
      </c>
      <c r="J21" s="20">
        <f t="shared" si="2"/>
        <v>320</v>
      </c>
      <c r="N21" s="22"/>
      <c r="O21" s="22"/>
      <c r="P21" s="22"/>
      <c r="R21" s="23"/>
    </row>
    <row r="22" spans="1:18" ht="17.399999999999999">
      <c r="A22" s="14">
        <v>20</v>
      </c>
      <c r="B22" s="15" t="str">
        <f t="shared" si="3"/>
        <v>DDN-755</v>
      </c>
      <c r="C22" s="16" t="str">
        <f t="shared" si="4"/>
        <v>Poblacion,Tuganay,Carmen</v>
      </c>
      <c r="D22" s="17" t="s">
        <v>46</v>
      </c>
      <c r="E22" s="24" t="s">
        <v>366</v>
      </c>
      <c r="F22" s="19">
        <f>IFERROR(VLOOKUP($B22,'EOD - SEPTEMBER 28, 2026'!$B$2:$G$991,3,FALSE),0)</f>
        <v>6085</v>
      </c>
      <c r="G22" s="19">
        <f>IFERROR(VLOOKUP($B22,'EOD - SEPTEMBER 28, 2026'!$B$2:$G$991,6,FALSE),0)</f>
        <v>1600</v>
      </c>
      <c r="H22" s="20">
        <f t="shared" si="0"/>
        <v>760.625</v>
      </c>
      <c r="I22" s="20">
        <f t="shared" si="1"/>
        <v>3724.375</v>
      </c>
      <c r="J22" s="20">
        <f t="shared" si="2"/>
        <v>310</v>
      </c>
      <c r="N22" s="22"/>
      <c r="O22" s="22"/>
      <c r="P22" s="22"/>
      <c r="R22" s="23"/>
    </row>
    <row r="23" spans="1:18" ht="18" customHeight="1">
      <c r="A23" s="14">
        <v>21</v>
      </c>
      <c r="B23" s="15" t="str">
        <f t="shared" si="3"/>
        <v>DDN-756</v>
      </c>
      <c r="C23" s="16" t="str">
        <f t="shared" si="4"/>
        <v>Teachers Village, Panabo City</v>
      </c>
      <c r="D23" s="25" t="s">
        <v>47</v>
      </c>
      <c r="E23" s="24" t="s">
        <v>111</v>
      </c>
      <c r="F23" s="19">
        <f>IFERROR(VLOOKUP($B23,'EOD - SEPTEMBER 28, 2026'!$B$2:$G$991,3,FALSE),0)</f>
        <v>27726</v>
      </c>
      <c r="G23" s="19">
        <f>IFERROR(VLOOKUP($B23,'EOD - SEPTEMBER 28, 2026'!$B$2:$G$991,6,FALSE),0)</f>
        <v>4800</v>
      </c>
      <c r="H23" s="20">
        <f t="shared" si="0"/>
        <v>3465.75</v>
      </c>
      <c r="I23" s="20">
        <f t="shared" si="1"/>
        <v>19460.25</v>
      </c>
      <c r="J23" s="20">
        <f t="shared" si="2"/>
        <v>520</v>
      </c>
      <c r="N23" s="22"/>
      <c r="O23" s="22"/>
      <c r="P23" s="22"/>
      <c r="R23" s="23"/>
    </row>
    <row r="24" spans="1:18" s="34" customFormat="1" ht="17.399999999999999" hidden="1">
      <c r="A24" s="35">
        <v>22</v>
      </c>
      <c r="B24" s="35" t="str">
        <f t="shared" si="3"/>
        <v>DDN-757</v>
      </c>
      <c r="C24" s="36" t="str">
        <f t="shared" si="4"/>
        <v>DICT CO.,Wharf Road,Panabo City (DEACTIVATED)</v>
      </c>
      <c r="D24" s="112" t="s">
        <v>223</v>
      </c>
      <c r="E24" s="38"/>
      <c r="F24" s="111">
        <f>IFERROR(VLOOKUP($B24,'EOD - SEPTEMBER 28, 2026'!$B$2:$G$991,3,FALSE),0)</f>
        <v>0</v>
      </c>
      <c r="G24" s="111">
        <f>IFERROR(VLOOKUP($B24,'EOD - SEPTEMBER 28, 2026'!$B$2:$G$991,6,FALSE),0)</f>
        <v>0</v>
      </c>
      <c r="H24" s="39">
        <f t="shared" si="0"/>
        <v>0</v>
      </c>
      <c r="I24" s="39">
        <f t="shared" si="1"/>
        <v>0</v>
      </c>
      <c r="J24" s="39" t="str">
        <f t="shared" si="2"/>
        <v>0</v>
      </c>
      <c r="N24" s="40"/>
      <c r="O24" s="40"/>
      <c r="P24" s="40"/>
      <c r="R24" s="41"/>
    </row>
    <row r="25" spans="1:18" s="113" customFormat="1" ht="17.399999999999999">
      <c r="A25" s="102">
        <v>23</v>
      </c>
      <c r="B25" s="102" t="str">
        <f t="shared" si="3"/>
        <v>DDN-758</v>
      </c>
      <c r="C25" s="103" t="str">
        <f t="shared" si="4"/>
        <v>DICT Bulk Packing Entrance,Panabo</v>
      </c>
      <c r="D25" s="105" t="s">
        <v>353</v>
      </c>
      <c r="E25" s="104" t="s">
        <v>362</v>
      </c>
      <c r="F25" s="106">
        <f>IFERROR(VLOOKUP($B25,'EOD - SEPTEMBER 28, 2026'!$B$2:$G$991,3,FALSE),0)</f>
        <v>5944</v>
      </c>
      <c r="G25" s="106">
        <f>IFERROR(VLOOKUP($B25,'EOD - SEPTEMBER 28, 2026'!$B$2:$G$991,6,FALSE),0)</f>
        <v>0</v>
      </c>
      <c r="H25" s="107">
        <f t="shared" si="0"/>
        <v>743</v>
      </c>
      <c r="I25" s="107">
        <f t="shared" si="1"/>
        <v>5201</v>
      </c>
      <c r="J25" s="107">
        <f t="shared" si="2"/>
        <v>300</v>
      </c>
      <c r="N25" s="109"/>
      <c r="O25" s="109"/>
      <c r="P25" s="109"/>
      <c r="R25" s="110"/>
    </row>
    <row r="26" spans="1:18" s="34" customFormat="1" ht="17.399999999999999" hidden="1">
      <c r="A26" s="35">
        <v>24</v>
      </c>
      <c r="B26" s="35" t="str">
        <f t="shared" si="3"/>
        <v>DDN-759</v>
      </c>
      <c r="C26" s="36" t="str">
        <f t="shared" si="4"/>
        <v>Brgy San Pedro,Panabo City(FOR BOOTH TRANSFER)</v>
      </c>
      <c r="D26" s="112" t="s">
        <v>250</v>
      </c>
      <c r="E26" s="38"/>
      <c r="F26" s="111">
        <f>IFERROR(VLOOKUP($B26,'EOD - SEPTEMBER 28, 2026'!$B$2:$G$991,3,FALSE),0)</f>
        <v>0</v>
      </c>
      <c r="G26" s="111">
        <f>IFERROR(VLOOKUP($B26,'EOD - SEPTEMBER 28, 2026'!$B$2:$G$991,6,FALSE),0)</f>
        <v>0</v>
      </c>
      <c r="H26" s="39">
        <f t="shared" si="0"/>
        <v>0</v>
      </c>
      <c r="I26" s="39">
        <f t="shared" si="1"/>
        <v>0</v>
      </c>
      <c r="J26" s="39" t="str">
        <f t="shared" si="2"/>
        <v>0</v>
      </c>
      <c r="N26" s="40"/>
      <c r="O26" s="40"/>
      <c r="P26" s="40"/>
      <c r="R26" s="41"/>
    </row>
    <row r="27" spans="1:18" ht="17.399999999999999">
      <c r="A27" s="14">
        <v>25</v>
      </c>
      <c r="B27" s="15" t="str">
        <f t="shared" si="3"/>
        <v>DDN-760</v>
      </c>
      <c r="C27" s="16" t="str">
        <f t="shared" si="4"/>
        <v>Merville Subdivision,Magdum,Tagum City</v>
      </c>
      <c r="D27" s="25" t="s">
        <v>48</v>
      </c>
      <c r="E27" s="24" t="s">
        <v>262</v>
      </c>
      <c r="F27" s="19">
        <f>IFERROR(VLOOKUP($B27,'EOD - SEPTEMBER 28, 2026'!$B$2:$G$991,3,FALSE),0)</f>
        <v>4115</v>
      </c>
      <c r="G27" s="19">
        <f>IFERROR(VLOOKUP($B27,'EOD - SEPTEMBER 28, 2026'!$B$2:$G$991,6,FALSE),0)</f>
        <v>0</v>
      </c>
      <c r="H27" s="20">
        <f t="shared" si="0"/>
        <v>514.375</v>
      </c>
      <c r="I27" s="20">
        <f t="shared" si="1"/>
        <v>3600.625</v>
      </c>
      <c r="J27" s="123">
        <f t="shared" si="2"/>
        <v>250</v>
      </c>
      <c r="M27" s="21"/>
      <c r="N27" s="22"/>
      <c r="O27" s="22"/>
      <c r="P27" s="22"/>
      <c r="R27" s="23"/>
    </row>
    <row r="28" spans="1:18" ht="17.399999999999999">
      <c r="A28" s="14">
        <v>26</v>
      </c>
      <c r="B28" s="15" t="str">
        <f t="shared" si="3"/>
        <v>DDN-761</v>
      </c>
      <c r="C28" s="16" t="str">
        <f t="shared" si="4"/>
        <v>Diamond Street,Crystal Plain,Panabo City</v>
      </c>
      <c r="D28" s="25" t="s">
        <v>49</v>
      </c>
      <c r="E28" s="27" t="s">
        <v>122</v>
      </c>
      <c r="F28" s="19">
        <f>IFERROR(VLOOKUP($B28,'EOD - SEPTEMBER 28, 2026'!$B$2:$G$991,3,FALSE),0)</f>
        <v>2826</v>
      </c>
      <c r="G28" s="19">
        <f>IFERROR(VLOOKUP($B28,'EOD - SEPTEMBER 28, 2026'!$B$2:$G$991,6,FALSE),0)</f>
        <v>1600</v>
      </c>
      <c r="H28" s="20">
        <f t="shared" si="0"/>
        <v>353.25</v>
      </c>
      <c r="I28" s="20">
        <f t="shared" si="1"/>
        <v>872.75</v>
      </c>
      <c r="J28" s="20">
        <f t="shared" si="2"/>
        <v>250</v>
      </c>
      <c r="M28" s="21"/>
      <c r="N28" s="22"/>
      <c r="O28" s="22"/>
      <c r="P28" s="22"/>
      <c r="R28" s="23"/>
    </row>
    <row r="29" spans="1:18" ht="17.399999999999999">
      <c r="A29" s="14">
        <v>27</v>
      </c>
      <c r="B29" s="15" t="str">
        <f t="shared" si="3"/>
        <v>DDN-762</v>
      </c>
      <c r="C29" s="16" t="str">
        <f t="shared" si="4"/>
        <v>Sabungan ni NENE,Tibal.og,Sto.Tomas</v>
      </c>
      <c r="D29" s="25" t="s">
        <v>50</v>
      </c>
      <c r="E29" s="24" t="s">
        <v>106</v>
      </c>
      <c r="F29" s="19">
        <f>IFERROR(VLOOKUP($B29,'EOD - SEPTEMBER 28, 2026'!$B$2:$G$991,3,FALSE),0)</f>
        <v>14410</v>
      </c>
      <c r="G29" s="19">
        <f>IFERROR(VLOOKUP($B29,'EOD - SEPTEMBER 28, 2026'!$B$2:$G$991,6,FALSE),0)</f>
        <v>4000</v>
      </c>
      <c r="H29" s="20">
        <f t="shared" si="0"/>
        <v>1801.25</v>
      </c>
      <c r="I29" s="20">
        <f t="shared" si="1"/>
        <v>8608.75</v>
      </c>
      <c r="J29" s="20">
        <f t="shared" si="2"/>
        <v>390</v>
      </c>
      <c r="M29" s="21"/>
      <c r="N29" s="22"/>
      <c r="O29" s="22"/>
      <c r="P29" s="22"/>
      <c r="R29" s="23"/>
    </row>
    <row r="30" spans="1:18" ht="18" customHeight="1">
      <c r="A30" s="14">
        <v>28</v>
      </c>
      <c r="B30" s="15" t="str">
        <f t="shared" si="3"/>
        <v>DDN-763</v>
      </c>
      <c r="C30" s="16" t="str">
        <f t="shared" si="4"/>
        <v>Mabitad Extension Carenderia,Panabo City</v>
      </c>
      <c r="D30" s="25" t="s">
        <v>51</v>
      </c>
      <c r="E30" s="24" t="s">
        <v>112</v>
      </c>
      <c r="F30" s="19">
        <f>IFERROR(VLOOKUP($B30,'EOD - SEPTEMBER 28, 2026'!$B$2:$G$991,3,FALSE),0)</f>
        <v>3810</v>
      </c>
      <c r="G30" s="19">
        <f>IFERROR(VLOOKUP($B30,'EOD - SEPTEMBER 28, 2026'!$B$2:$G$991,6,FALSE),0)</f>
        <v>0</v>
      </c>
      <c r="H30" s="20">
        <f t="shared" si="0"/>
        <v>476.25</v>
      </c>
      <c r="I30" s="20">
        <f t="shared" si="1"/>
        <v>3333.75</v>
      </c>
      <c r="J30" s="20">
        <f t="shared" si="2"/>
        <v>250</v>
      </c>
      <c r="M30" s="21"/>
      <c r="N30" s="22"/>
      <c r="O30" s="22"/>
      <c r="P30" s="22"/>
      <c r="R30" s="23"/>
    </row>
    <row r="31" spans="1:18" ht="18" customHeight="1">
      <c r="A31" s="14">
        <v>29</v>
      </c>
      <c r="B31" s="15" t="str">
        <f t="shared" si="3"/>
        <v>DDN-764</v>
      </c>
      <c r="C31" s="16" t="str">
        <f t="shared" si="4"/>
        <v>P1-Durian,New Visayas,Panabo City</v>
      </c>
      <c r="D31" s="25" t="s">
        <v>137</v>
      </c>
      <c r="E31" s="24" t="s">
        <v>114</v>
      </c>
      <c r="F31" s="19">
        <f>IFERROR(VLOOKUP($B31,'EOD - SEPTEMBER 28, 2026'!$B$2:$G$991,3,FALSE),0)</f>
        <v>11195</v>
      </c>
      <c r="G31" s="19">
        <f>IFERROR(VLOOKUP($B31,'EOD - SEPTEMBER 28, 2026'!$B$2:$G$991,6,FALSE),0)</f>
        <v>3200</v>
      </c>
      <c r="H31" s="20">
        <f t="shared" si="0"/>
        <v>1399.375</v>
      </c>
      <c r="I31" s="20">
        <f t="shared" si="1"/>
        <v>6595.625</v>
      </c>
      <c r="J31" s="20">
        <f t="shared" si="2"/>
        <v>360</v>
      </c>
      <c r="M31" s="21"/>
      <c r="N31" s="22"/>
      <c r="O31" s="22"/>
      <c r="P31" s="22"/>
      <c r="R31" s="23"/>
    </row>
    <row r="32" spans="1:18" s="2" customFormat="1" ht="18" customHeight="1">
      <c r="A32" s="15">
        <v>30</v>
      </c>
      <c r="B32" s="15" t="str">
        <f t="shared" si="3"/>
        <v>DDN-765</v>
      </c>
      <c r="C32" s="121" t="str">
        <f t="shared" si="4"/>
        <v>Mannga,New Visayas</v>
      </c>
      <c r="D32" s="154" t="s">
        <v>293</v>
      </c>
      <c r="E32" s="18" t="s">
        <v>292</v>
      </c>
      <c r="F32" s="122">
        <f>IFERROR(VLOOKUP($B32,'EOD - SEPTEMBER 28, 2026'!$B$2:$G$991,3,FALSE),0)</f>
        <v>0</v>
      </c>
      <c r="G32" s="122">
        <f>IFERROR(VLOOKUP($B32,'EOD - SEPTEMBER 28, 2026'!$B$2:$G$991,6,FALSE),0)</f>
        <v>0</v>
      </c>
      <c r="H32" s="123">
        <f t="shared" si="0"/>
        <v>0</v>
      </c>
      <c r="I32" s="123">
        <f t="shared" si="1"/>
        <v>0</v>
      </c>
      <c r="J32" s="123" t="str">
        <f t="shared" si="2"/>
        <v>0</v>
      </c>
      <c r="M32" s="155"/>
      <c r="N32" s="56"/>
      <c r="O32" s="56"/>
      <c r="P32" s="56"/>
      <c r="R32" s="125"/>
    </row>
    <row r="33" spans="1:18" s="34" customFormat="1" ht="18" hidden="1" customHeight="1">
      <c r="A33" s="35">
        <v>31</v>
      </c>
      <c r="B33" s="35" t="str">
        <f t="shared" si="3"/>
        <v>DDN-766</v>
      </c>
      <c r="C33" s="36" t="str">
        <f t="shared" si="4"/>
        <v>Near Cemetery,Pagsabangan, Tagum City</v>
      </c>
      <c r="D33" s="48" t="s">
        <v>357</v>
      </c>
      <c r="E33" s="38"/>
      <c r="F33" s="111">
        <f>IFERROR(VLOOKUP($B33,'EOD - SEPTEMBER 28, 2026'!$B$2:$G$991,3,FALSE),0)</f>
        <v>0</v>
      </c>
      <c r="G33" s="111">
        <f>IFERROR(VLOOKUP($B33,'EOD - SEPTEMBER 28, 2026'!$B$2:$G$991,6,FALSE),0)</f>
        <v>0</v>
      </c>
      <c r="H33" s="39">
        <f t="shared" si="0"/>
        <v>0</v>
      </c>
      <c r="I33" s="39">
        <f t="shared" si="1"/>
        <v>0</v>
      </c>
      <c r="J33" s="39" t="str">
        <f t="shared" si="2"/>
        <v>0</v>
      </c>
      <c r="N33" s="40"/>
      <c r="O33" s="40"/>
      <c r="P33" s="40"/>
      <c r="R33" s="41"/>
    </row>
    <row r="34" spans="1:18" ht="19.2">
      <c r="A34" s="14">
        <v>32</v>
      </c>
      <c r="B34" s="15" t="str">
        <f t="shared" si="3"/>
        <v>DDN-767</v>
      </c>
      <c r="C34" s="16" t="str">
        <f t="shared" si="4"/>
        <v>Feeder Road 1-Azucena Street, Sto. Tomas</v>
      </c>
      <c r="D34" s="28" t="s">
        <v>52</v>
      </c>
      <c r="E34" s="24" t="s">
        <v>123</v>
      </c>
      <c r="F34" s="19">
        <f>IFERROR(VLOOKUP($B34,'EOD - SEPTEMBER 28, 2026'!$B$2:$G$991,3,FALSE),0)</f>
        <v>16263</v>
      </c>
      <c r="G34" s="19">
        <f>IFERROR(VLOOKUP($B34,'EOD - SEPTEMBER 28, 2026'!$B$2:$G$991,6,FALSE),0)</f>
        <v>7200</v>
      </c>
      <c r="H34" s="20">
        <f t="shared" si="0"/>
        <v>2032.875</v>
      </c>
      <c r="I34" s="20">
        <f t="shared" si="1"/>
        <v>7030.125</v>
      </c>
      <c r="J34" s="20">
        <f t="shared" si="2"/>
        <v>410</v>
      </c>
      <c r="L34" s="29"/>
      <c r="M34" s="30"/>
      <c r="N34" s="22"/>
      <c r="O34" s="22"/>
      <c r="P34" s="22"/>
      <c r="R34" s="23"/>
    </row>
    <row r="35" spans="1:18" ht="18.75" customHeight="1">
      <c r="A35" s="14">
        <v>33</v>
      </c>
      <c r="B35" s="15" t="str">
        <f t="shared" si="3"/>
        <v>DDN-768</v>
      </c>
      <c r="C35" s="16" t="str">
        <f t="shared" si="4"/>
        <v>Purok Marang Cagangohan Panabo</v>
      </c>
      <c r="D35" s="25" t="s">
        <v>53</v>
      </c>
      <c r="E35" s="24" t="s">
        <v>263</v>
      </c>
      <c r="F35" s="19">
        <f>IFERROR(VLOOKUP($B35,'EOD - SEPTEMBER 28, 2026'!$B$2:$G$991,3,FALSE),0)</f>
        <v>4597</v>
      </c>
      <c r="G35" s="19">
        <f>IFERROR(VLOOKUP($B35,'EOD - SEPTEMBER 28, 2026'!$B$2:$G$991,6,FALSE),0)</f>
        <v>0</v>
      </c>
      <c r="H35" s="20">
        <f t="shared" ref="H35:H66" si="5">F35*0.125</f>
        <v>574.625</v>
      </c>
      <c r="I35" s="20">
        <f t="shared" ref="I35:I66" si="6">F35-G35-H35</f>
        <v>4022.375</v>
      </c>
      <c r="J35" s="20">
        <f t="shared" ref="J35:J66" si="7">IF((AND(F35&gt;=100,F35&lt;5000)),$J$113,IF((AND(F35&gt;=5000,F35&lt;6000)),$J$114,IF((AND(F35&gt;=6000,F35&lt;7000)),$J$115,IF((AND(F35&gt;=7000,F35&lt;8000)),$J$116,IF((AND(F35&gt;=8000,F35&lt;9000)),$J$117,IF((AND(F35&gt;=9000,F35&lt;10000)),$J$118,IF((AND(F35&gt;=10000,F35&lt;11000)),$J$119,IF((AND(F35&gt;=11000,F35&lt;12000)),$J$120,IF((AND(F35&gt;=12000,F35&lt;13000)),$J$121,IF((AND(F35&gt;=13000,F35&lt;14000)),$J$122,IF((AND(F35&gt;=14000,F35&lt;15000)),$J$123,IF((AND(F35&gt;=15000,F35&lt;16000)),$J$124,IF((AND(F35&gt;=16000,F35&lt;17000)),$J$125,IF((AND(F35&gt;=17000,F35&lt;18000)),$J$126,IF((AND(F35&gt;=18000,F35&lt;19000)),$J$127,IF((AND(F35&gt;=19000,F35&lt;20000)),$J$128,IF((AND(F35&gt;=20000,F35&lt;21000)),$J$129,IF((AND(F35&gt;=21000,F35&lt;22000)),$J$130,IF((AND(F35&gt;=22000,F35&lt;23000)),$J$131,IF((AND(F35&gt;=23000,F35&lt;24000)),$J$132,IF((AND(F35&gt;=24000,F35&lt;25000)),$J$133,IF((AND(F35&gt;=25000,F35&lt;26000)),$J$134,IF((AND(F35&gt;=26000,F35&lt;27000)),$J$135,IF((AND(F35&gt;=27000,F35&lt;28000)),$J$136,IF((AND(F35&gt;=28000,F35&lt;29000)),$J$137,IF((AND(F35&gt;=29000,F35&lt;30000)),$J$138,IF((AND(F35&gt;=30000,F35&lt;31000)),$J$139,IF((AND(F35&gt;=31000,F35&lt;32000)),$J$140,IF((AND(F35&gt;=32000,F35&lt;33000)),$J$141,IF((AND(F35&gt;=33000,F35&lt;34000)),$J$142,IF((AND(F35&gt;=34000,F35&lt;35000)),$J$143,IF((AND(F35&gt;=35000,F35&lt;36000)),$J$144,IF((AND(F35&gt;=36000,F35&lt;37000)),$J$145,IF((AND(F35&gt;=37000,F35&lt;38000)),$J$146,IF((AND(F35&gt;=38000,F35&lt;39000)),$J$147,IF((AND(F35&gt;=39000,F35&lt;40000)),$J$148,IF((AND(F35&gt;=40000,F35&lt;41000)),$J$149,IF((AND(F35&gt;=41000,F35&lt;42000)),$J$150,IF((AND(F35&gt;=42000,F35&lt;43000)),$J$151,IF((AND(F35&gt;=43000,F35&lt;44000)),$J$152,IF((AND(F35&gt;=44000,F35&lt;45000)),$J$153,IF((AND(F35&gt;=45000,F35&lt;46000)),$J$154,IF((AND(F35&gt;=46000,F35&lt;47000)),$J$155,IF((AND(F35&gt;=47000,F35&lt;48000)),$J$156,IF((AND(F35&gt;=48000,F35&lt;49000)),$J$157,IF((AND(F35&gt;=49000,F35&lt;50000)),$J$158,IF((AND(F35&gt;=50000,F35&lt;51000)),$J$159,IF((AND(F35&gt;=51000,F35&lt;52000)),$J$160,IF((AND(F35&gt;=52000,F35&lt;53000)),$J$161,IF((AND(F35&gt;=53000,F35&lt;54000)),$J$162,IF((AND(F35&gt;=54000,F35&lt;55000)),$J$163,IF((AND(F35&gt;=55000,F35&lt;56000)),$J$164,IF((AND(F35&gt;=56000,F35&lt;57000)),$J$165,IF((AND(F35&gt;=57000,F35&lt;58000)),$J$166,IF((AND(F35&gt;=58000,F35&lt;59000)),$J$167,IF((AND(F35&gt;=59000,F35&lt;60000)),$J$168,IF((AND(F35&gt;=60000,F35&lt;61000)),$J$169,"0")))))))))))))))))))))))))))))))))))))))))))))))))))))))))</f>
        <v>250</v>
      </c>
      <c r="N35" s="22"/>
      <c r="O35" s="22"/>
      <c r="P35" s="22"/>
      <c r="R35" s="23"/>
    </row>
    <row r="36" spans="1:18" ht="18.75" customHeight="1">
      <c r="A36" s="14">
        <v>34</v>
      </c>
      <c r="B36" s="15" t="str">
        <f t="shared" si="3"/>
        <v>DDN-769</v>
      </c>
      <c r="C36" s="16" t="str">
        <f t="shared" si="4"/>
        <v>Davao Medical Center,Apokon,Tagum</v>
      </c>
      <c r="D36" s="25" t="s">
        <v>54</v>
      </c>
      <c r="E36" s="24" t="s">
        <v>124</v>
      </c>
      <c r="F36" s="19">
        <f>IFERROR(VLOOKUP($B36,'EOD - SEPTEMBER 28, 2026'!$B$2:$G$991,3,FALSE),0)</f>
        <v>31974</v>
      </c>
      <c r="G36" s="19">
        <f>IFERROR(VLOOKUP($B36,'EOD - SEPTEMBER 28, 2026'!$B$2:$G$991,6,FALSE),0)</f>
        <v>3200</v>
      </c>
      <c r="H36" s="20">
        <f t="shared" si="5"/>
        <v>3996.75</v>
      </c>
      <c r="I36" s="20">
        <f t="shared" si="6"/>
        <v>24777.25</v>
      </c>
      <c r="J36" s="20">
        <f t="shared" si="7"/>
        <v>560</v>
      </c>
      <c r="N36" s="22"/>
      <c r="O36" s="22"/>
      <c r="P36" s="22"/>
      <c r="R36" s="23"/>
    </row>
    <row r="37" spans="1:18" ht="18.75" customHeight="1">
      <c r="A37" s="14">
        <v>35</v>
      </c>
      <c r="B37" s="15" t="str">
        <f t="shared" si="3"/>
        <v>DDN-770</v>
      </c>
      <c r="C37" s="16" t="str">
        <f t="shared" si="4"/>
        <v>Timog Ave,Tagum City</v>
      </c>
      <c r="D37" s="25" t="s">
        <v>55</v>
      </c>
      <c r="E37" s="24" t="s">
        <v>101</v>
      </c>
      <c r="F37" s="19">
        <f>IFERROR(VLOOKUP($B37,'EOD - SEPTEMBER 28, 2026'!$B$2:$G$991,3,FALSE),0)</f>
        <v>21430</v>
      </c>
      <c r="G37" s="19">
        <f>IFERROR(VLOOKUP($B37,'EOD - SEPTEMBER 28, 2026'!$B$2:$G$991,6,FALSE),0)</f>
        <v>2400</v>
      </c>
      <c r="H37" s="20">
        <f t="shared" si="5"/>
        <v>2678.75</v>
      </c>
      <c r="I37" s="20">
        <f t="shared" si="6"/>
        <v>16351.25</v>
      </c>
      <c r="J37" s="20">
        <f t="shared" si="7"/>
        <v>460</v>
      </c>
      <c r="N37" s="22"/>
      <c r="O37" s="22"/>
      <c r="P37" s="22"/>
      <c r="R37" s="23"/>
    </row>
    <row r="38" spans="1:18" ht="18.75" customHeight="1">
      <c r="A38" s="14">
        <v>36</v>
      </c>
      <c r="B38" s="15" t="str">
        <f t="shared" si="3"/>
        <v>DDN-771</v>
      </c>
      <c r="C38" s="16" t="str">
        <f t="shared" si="4"/>
        <v>Bilyaran,Feeder Road 2,Sto. Tomas</v>
      </c>
      <c r="D38" s="25" t="s">
        <v>56</v>
      </c>
      <c r="E38" s="24" t="s">
        <v>340</v>
      </c>
      <c r="F38" s="19">
        <f>IFERROR(VLOOKUP($B38,'EOD - SEPTEMBER 28, 2026'!$B$2:$G$991,3,FALSE),0)</f>
        <v>11634</v>
      </c>
      <c r="G38" s="19">
        <f>IFERROR(VLOOKUP($B38,'EOD - SEPTEMBER 28, 2026'!$B$2:$G$991,6,FALSE),0)</f>
        <v>1600</v>
      </c>
      <c r="H38" s="20">
        <f t="shared" si="5"/>
        <v>1454.25</v>
      </c>
      <c r="I38" s="20">
        <f t="shared" si="6"/>
        <v>8579.75</v>
      </c>
      <c r="J38" s="20">
        <f t="shared" si="7"/>
        <v>360</v>
      </c>
      <c r="N38" s="22"/>
      <c r="O38" s="22"/>
      <c r="P38" s="22"/>
      <c r="R38" s="23"/>
    </row>
    <row r="39" spans="1:18" ht="18.75" customHeight="1">
      <c r="A39" s="14">
        <v>37</v>
      </c>
      <c r="B39" s="15" t="str">
        <f t="shared" si="3"/>
        <v>DDN-772</v>
      </c>
      <c r="C39" s="16" t="str">
        <f t="shared" si="4"/>
        <v>Purok Palmera,Visayan Village,Tagum</v>
      </c>
      <c r="D39" s="25" t="s">
        <v>57</v>
      </c>
      <c r="E39" s="24" t="s">
        <v>243</v>
      </c>
      <c r="F39" s="19">
        <f>IFERROR(VLOOKUP($B39,'EOD - SEPTEMBER 28, 2026'!$B$2:$G$991,3,FALSE),0)</f>
        <v>10893</v>
      </c>
      <c r="G39" s="19">
        <f>IFERROR(VLOOKUP($B39,'EOD - SEPTEMBER 28, 2026'!$B$2:$G$991,6,FALSE),0)</f>
        <v>1600</v>
      </c>
      <c r="H39" s="20">
        <f t="shared" si="5"/>
        <v>1361.625</v>
      </c>
      <c r="I39" s="20">
        <f t="shared" si="6"/>
        <v>7931.375</v>
      </c>
      <c r="J39" s="20">
        <f t="shared" si="7"/>
        <v>350</v>
      </c>
      <c r="N39" s="22"/>
      <c r="O39" s="22"/>
      <c r="P39" s="22"/>
      <c r="R39" s="23"/>
    </row>
    <row r="40" spans="1:18" ht="18.75" customHeight="1">
      <c r="A40" s="14">
        <v>38</v>
      </c>
      <c r="B40" s="15" t="str">
        <f t="shared" si="3"/>
        <v>DDN-773</v>
      </c>
      <c r="C40" s="16" t="str">
        <f t="shared" si="4"/>
        <v>PUROK 3 NEW KATIPUNAN,STO.TOMAS</v>
      </c>
      <c r="D40" s="25" t="s">
        <v>58</v>
      </c>
      <c r="E40" s="31" t="s">
        <v>249</v>
      </c>
      <c r="F40" s="19">
        <f>IFERROR(VLOOKUP($B40,'EOD - SEPTEMBER 28, 2026'!$B$2:$G$991,3,FALSE),0)</f>
        <v>6378</v>
      </c>
      <c r="G40" s="19">
        <f>IFERROR(VLOOKUP($B40,'EOD - SEPTEMBER 28, 2026'!$B$2:$G$991,6,FALSE),0)</f>
        <v>0</v>
      </c>
      <c r="H40" s="20">
        <f t="shared" si="5"/>
        <v>797.25</v>
      </c>
      <c r="I40" s="20">
        <f t="shared" si="6"/>
        <v>5580.75</v>
      </c>
      <c r="J40" s="20">
        <f t="shared" si="7"/>
        <v>310</v>
      </c>
      <c r="N40" s="22"/>
      <c r="O40" s="22"/>
      <c r="P40" s="22"/>
      <c r="R40" s="23"/>
    </row>
    <row r="41" spans="1:18" ht="18.75" customHeight="1">
      <c r="A41" s="14">
        <v>39</v>
      </c>
      <c r="B41" s="15" t="str">
        <f t="shared" si="3"/>
        <v>DDN-774</v>
      </c>
      <c r="C41" s="16" t="str">
        <f t="shared" si="4"/>
        <v>First Oriental Street, Tagum City</v>
      </c>
      <c r="D41" s="25" t="s">
        <v>59</v>
      </c>
      <c r="E41" s="24" t="s">
        <v>264</v>
      </c>
      <c r="F41" s="19">
        <f>IFERROR(VLOOKUP($B41,'EOD - SEPTEMBER 28, 2026'!$B$2:$G$991,3,FALSE),0)</f>
        <v>10352</v>
      </c>
      <c r="G41" s="19">
        <f>IFERROR(VLOOKUP($B41,'EOD - SEPTEMBER 28, 2026'!$B$2:$G$991,6,FALSE),0)</f>
        <v>400</v>
      </c>
      <c r="H41" s="20">
        <f t="shared" si="5"/>
        <v>1294</v>
      </c>
      <c r="I41" s="20">
        <f t="shared" si="6"/>
        <v>8658</v>
      </c>
      <c r="J41" s="20">
        <f t="shared" si="7"/>
        <v>350</v>
      </c>
      <c r="N41" s="22"/>
      <c r="O41" s="22"/>
      <c r="P41" s="22"/>
      <c r="R41" s="23"/>
    </row>
    <row r="42" spans="1:18" ht="18.75" customHeight="1">
      <c r="A42" s="14">
        <v>40</v>
      </c>
      <c r="B42" s="15" t="str">
        <f t="shared" si="3"/>
        <v>DDN-775</v>
      </c>
      <c r="C42" s="16" t="str">
        <f t="shared" si="4"/>
        <v>Uraya Subd,Circumferential Road,Tagum</v>
      </c>
      <c r="D42" s="25" t="s">
        <v>60</v>
      </c>
      <c r="E42" s="24" t="s">
        <v>125</v>
      </c>
      <c r="F42" s="19">
        <f>IFERROR(VLOOKUP($B42,'EOD - SEPTEMBER 28, 2026'!$B$2:$G$991,3,FALSE),0)</f>
        <v>24084</v>
      </c>
      <c r="G42" s="19">
        <f>IFERROR(VLOOKUP($B42,'EOD - SEPTEMBER 28, 2026'!$B$2:$G$991,6,FALSE),0)</f>
        <v>800</v>
      </c>
      <c r="H42" s="20">
        <f t="shared" si="5"/>
        <v>3010.5</v>
      </c>
      <c r="I42" s="20">
        <f t="shared" si="6"/>
        <v>20273.5</v>
      </c>
      <c r="J42" s="20">
        <f t="shared" si="7"/>
        <v>490</v>
      </c>
      <c r="N42" s="22"/>
      <c r="O42" s="22"/>
      <c r="P42" s="22"/>
      <c r="R42" s="23"/>
    </row>
    <row r="43" spans="1:18" ht="18.75" customHeight="1">
      <c r="A43" s="14">
        <v>41</v>
      </c>
      <c r="B43" s="15" t="str">
        <f t="shared" si="3"/>
        <v>DDN-776</v>
      </c>
      <c r="C43" s="16" t="str">
        <f t="shared" si="4"/>
        <v>Aala Road,Provincial Capitol,Tagum City</v>
      </c>
      <c r="D43" s="25" t="s">
        <v>61</v>
      </c>
      <c r="E43" s="24" t="s">
        <v>126</v>
      </c>
      <c r="F43" s="19">
        <f>IFERROR(VLOOKUP($B43,'EOD - SEPTEMBER 28, 2026'!$B$2:$G$991,3,FALSE),0)</f>
        <v>6144</v>
      </c>
      <c r="G43" s="19">
        <f>IFERROR(VLOOKUP($B43,'EOD - SEPTEMBER 28, 2026'!$B$2:$G$991,6,FALSE),0)</f>
        <v>0</v>
      </c>
      <c r="H43" s="20">
        <f t="shared" si="5"/>
        <v>768</v>
      </c>
      <c r="I43" s="20">
        <f t="shared" si="6"/>
        <v>5376</v>
      </c>
      <c r="J43" s="20">
        <f t="shared" si="7"/>
        <v>310</v>
      </c>
      <c r="N43" s="22"/>
      <c r="O43" s="22"/>
      <c r="P43" s="22"/>
      <c r="R43" s="23"/>
    </row>
    <row r="44" spans="1:18" ht="18.75" customHeight="1">
      <c r="A44" s="14">
        <v>42</v>
      </c>
      <c r="B44" s="15" t="str">
        <f t="shared" si="3"/>
        <v>DDN-777</v>
      </c>
      <c r="C44" s="16" t="str">
        <f t="shared" si="4"/>
        <v>Bincungan 2,Tagum City</v>
      </c>
      <c r="D44" s="32" t="s">
        <v>62</v>
      </c>
      <c r="E44" s="24" t="s">
        <v>265</v>
      </c>
      <c r="F44" s="19">
        <f>IFERROR(VLOOKUP($B44,'EOD - SEPTEMBER 28, 2026'!$B$2:$G$991,3,FALSE),0)</f>
        <v>6575</v>
      </c>
      <c r="G44" s="19">
        <f>IFERROR(VLOOKUP($B44,'EOD - SEPTEMBER 28, 2026'!$B$2:$G$991,6,FALSE),0)</f>
        <v>0</v>
      </c>
      <c r="H44" s="20">
        <f t="shared" si="5"/>
        <v>821.875</v>
      </c>
      <c r="I44" s="20">
        <f t="shared" si="6"/>
        <v>5753.125</v>
      </c>
      <c r="J44" s="20">
        <f t="shared" si="7"/>
        <v>310</v>
      </c>
      <c r="N44" s="22"/>
      <c r="O44" s="22"/>
      <c r="P44" s="22"/>
      <c r="R44" s="23"/>
    </row>
    <row r="45" spans="1:18" s="113" customFormat="1" ht="18.75" customHeight="1">
      <c r="A45" s="102">
        <v>43</v>
      </c>
      <c r="B45" s="102" t="str">
        <f t="shared" si="3"/>
        <v>DDN-778</v>
      </c>
      <c r="C45" s="103" t="str">
        <f t="shared" si="4"/>
        <v>P.Pagkakaisa,Pagsabangan,Tagum</v>
      </c>
      <c r="D45" s="143" t="s">
        <v>253</v>
      </c>
      <c r="E45" s="104" t="s">
        <v>289</v>
      </c>
      <c r="F45" s="106">
        <f>IFERROR(VLOOKUP($B45,'EOD - SEPTEMBER 28, 2026'!$B$2:$G$991,3,FALSE),0)</f>
        <v>3670</v>
      </c>
      <c r="G45" s="106">
        <f>IFERROR(VLOOKUP($B45,'EOD - SEPTEMBER 28, 2026'!$B$2:$G$991,6,FALSE),0)</f>
        <v>800</v>
      </c>
      <c r="H45" s="107">
        <f t="shared" si="5"/>
        <v>458.75</v>
      </c>
      <c r="I45" s="107">
        <f t="shared" si="6"/>
        <v>2411.25</v>
      </c>
      <c r="J45" s="107">
        <f t="shared" si="7"/>
        <v>250</v>
      </c>
      <c r="N45" s="109"/>
      <c r="O45" s="109"/>
      <c r="P45" s="109"/>
      <c r="R45" s="110"/>
    </row>
    <row r="46" spans="1:18" ht="18.75" customHeight="1">
      <c r="A46" s="14">
        <v>44</v>
      </c>
      <c r="B46" s="15" t="str">
        <f t="shared" si="3"/>
        <v>DDN-779</v>
      </c>
      <c r="C46" s="16" t="str">
        <f t="shared" si="4"/>
        <v>Mabini St. San Miguel,Tagum</v>
      </c>
      <c r="D46" s="25" t="s">
        <v>63</v>
      </c>
      <c r="E46" s="24" t="s">
        <v>341</v>
      </c>
      <c r="F46" s="19">
        <f>IFERROR(VLOOKUP($B46,'EOD - SEPTEMBER 28, 2026'!$B$2:$G$991,3,FALSE),0)</f>
        <v>5000</v>
      </c>
      <c r="G46" s="19">
        <f>IFERROR(VLOOKUP($B46,'EOD - SEPTEMBER 28, 2026'!$B$2:$G$991,6,FALSE),0)</f>
        <v>1200</v>
      </c>
      <c r="H46" s="20">
        <f t="shared" si="5"/>
        <v>625</v>
      </c>
      <c r="I46" s="20">
        <f t="shared" si="6"/>
        <v>3175</v>
      </c>
      <c r="J46" s="20">
        <f t="shared" si="7"/>
        <v>300</v>
      </c>
      <c r="N46" s="22"/>
      <c r="O46" s="22"/>
      <c r="P46" s="22"/>
      <c r="R46" s="23"/>
    </row>
    <row r="47" spans="1:18" ht="18.75" customHeight="1">
      <c r="A47" s="14">
        <v>45</v>
      </c>
      <c r="B47" s="15" t="str">
        <f t="shared" si="3"/>
        <v>DDN-780</v>
      </c>
      <c r="C47" s="16" t="str">
        <f t="shared" si="4"/>
        <v>PUROK MACOPA, VISAYAN VILLAGE, TAGUM CITY</v>
      </c>
      <c r="D47" s="25" t="s">
        <v>246</v>
      </c>
      <c r="E47" s="33" t="s">
        <v>100</v>
      </c>
      <c r="F47" s="19">
        <f>IFERROR(VLOOKUP($B47,'EOD - SEPTEMBER 28, 2026'!$B$2:$G$991,3,FALSE),0)</f>
        <v>6165</v>
      </c>
      <c r="G47" s="19">
        <f>IFERROR(VLOOKUP($B47,'EOD - SEPTEMBER 28, 2026'!$B$2:$G$991,6,FALSE),0)</f>
        <v>0</v>
      </c>
      <c r="H47" s="20">
        <f t="shared" si="5"/>
        <v>770.625</v>
      </c>
      <c r="I47" s="20">
        <f t="shared" si="6"/>
        <v>5394.375</v>
      </c>
      <c r="J47" s="20">
        <f t="shared" si="7"/>
        <v>310</v>
      </c>
      <c r="N47" s="22"/>
      <c r="O47" s="22"/>
      <c r="P47" s="22"/>
      <c r="R47" s="23"/>
    </row>
    <row r="48" spans="1:18" ht="18.75" customHeight="1">
      <c r="A48" s="14">
        <v>46</v>
      </c>
      <c r="B48" s="15" t="str">
        <f t="shared" si="3"/>
        <v>DDN-908</v>
      </c>
      <c r="C48" s="16" t="str">
        <f t="shared" si="4"/>
        <v>Phanosa Village,P-tagumpay,Gredu,Panabo</v>
      </c>
      <c r="D48" s="25" t="s">
        <v>138</v>
      </c>
      <c r="E48" s="33" t="s">
        <v>102</v>
      </c>
      <c r="F48" s="19">
        <f>IFERROR(VLOOKUP($B48,'EOD - SEPTEMBER 28, 2026'!$B$2:$G$991,3,FALSE),0)</f>
        <v>12452</v>
      </c>
      <c r="G48" s="19">
        <f>IFERROR(VLOOKUP($B48,'EOD - SEPTEMBER 28, 2026'!$B$2:$G$991,6,FALSE),0)</f>
        <v>0</v>
      </c>
      <c r="H48" s="20">
        <f t="shared" si="5"/>
        <v>1556.5</v>
      </c>
      <c r="I48" s="20">
        <f t="shared" si="6"/>
        <v>10895.5</v>
      </c>
      <c r="J48" s="20">
        <f t="shared" si="7"/>
        <v>370</v>
      </c>
      <c r="N48" s="22"/>
      <c r="O48" s="22"/>
      <c r="P48" s="22"/>
      <c r="R48" s="23"/>
    </row>
    <row r="49" spans="1:18" ht="18.75" customHeight="1">
      <c r="A49" s="14">
        <v>47</v>
      </c>
      <c r="B49" s="15" t="str">
        <f t="shared" si="3"/>
        <v>DDN-909</v>
      </c>
      <c r="C49" s="16" t="str">
        <f t="shared" si="4"/>
        <v>Tadeco Village Road, San Vicente,Panabo</v>
      </c>
      <c r="D49" s="25" t="s">
        <v>64</v>
      </c>
      <c r="E49" s="24" t="s">
        <v>127</v>
      </c>
      <c r="F49" s="19">
        <f>IFERROR(VLOOKUP($B49,'EOD - SEPTEMBER 28, 2026'!$B$2:$G$991,3,FALSE),0)</f>
        <v>5745</v>
      </c>
      <c r="G49" s="19">
        <f>IFERROR(VLOOKUP($B49,'EOD - SEPTEMBER 28, 2026'!$B$2:$G$991,6,FALSE),0)</f>
        <v>0</v>
      </c>
      <c r="H49" s="20">
        <f t="shared" si="5"/>
        <v>718.125</v>
      </c>
      <c r="I49" s="20">
        <f t="shared" si="6"/>
        <v>5026.875</v>
      </c>
      <c r="J49" s="20">
        <f t="shared" si="7"/>
        <v>300</v>
      </c>
      <c r="N49" s="22"/>
      <c r="O49" s="22"/>
      <c r="P49" s="22"/>
      <c r="R49" s="23"/>
    </row>
    <row r="50" spans="1:18" ht="18.75" customHeight="1">
      <c r="A50" s="14">
        <v>48</v>
      </c>
      <c r="B50" s="15" t="str">
        <f t="shared" si="3"/>
        <v>DDN-910</v>
      </c>
      <c r="C50" s="16" t="str">
        <f t="shared" si="4"/>
        <v>Brgy. Sto Nino,Carmen</v>
      </c>
      <c r="D50" s="25" t="s">
        <v>65</v>
      </c>
      <c r="E50" s="24" t="s">
        <v>266</v>
      </c>
      <c r="F50" s="19">
        <f>IFERROR(VLOOKUP($B50,'EOD - SEPTEMBER 28, 2026'!$B$2:$G$991,3,FALSE),0)</f>
        <v>5130</v>
      </c>
      <c r="G50" s="19">
        <f>IFERROR(VLOOKUP($B50,'EOD - SEPTEMBER 28, 2026'!$B$2:$G$991,6,FALSE),0)</f>
        <v>0</v>
      </c>
      <c r="H50" s="20">
        <f t="shared" si="5"/>
        <v>641.25</v>
      </c>
      <c r="I50" s="20">
        <f t="shared" si="6"/>
        <v>4488.75</v>
      </c>
      <c r="J50" s="20">
        <f t="shared" si="7"/>
        <v>300</v>
      </c>
      <c r="N50" s="22"/>
      <c r="O50" s="22"/>
      <c r="P50" s="22"/>
      <c r="R50" s="23"/>
    </row>
    <row r="51" spans="1:18" ht="18.75" customHeight="1">
      <c r="A51" s="14">
        <v>49</v>
      </c>
      <c r="B51" s="15" t="str">
        <f t="shared" si="3"/>
        <v>DDN-1422</v>
      </c>
      <c r="C51" s="16" t="str">
        <f t="shared" si="4"/>
        <v>Bobongon,Sto.Tomas</v>
      </c>
      <c r="D51" s="25" t="s">
        <v>19</v>
      </c>
      <c r="E51" s="18" t="s">
        <v>98</v>
      </c>
      <c r="F51" s="19">
        <f>IFERROR(VLOOKUP($B51,'EOD - SEPTEMBER 28, 2026'!$B$2:$G$991,3,FALSE),0)</f>
        <v>3474</v>
      </c>
      <c r="G51" s="19">
        <f>IFERROR(VLOOKUP($B51,'EOD - SEPTEMBER 28, 2026'!$B$2:$G$991,6,FALSE),0)</f>
        <v>0</v>
      </c>
      <c r="H51" s="20">
        <f t="shared" si="5"/>
        <v>434.25</v>
      </c>
      <c r="I51" s="20">
        <f t="shared" si="6"/>
        <v>3039.75</v>
      </c>
      <c r="J51" s="20">
        <f t="shared" si="7"/>
        <v>250</v>
      </c>
      <c r="N51" s="22"/>
      <c r="O51" s="22"/>
      <c r="P51" s="22"/>
      <c r="R51" s="23"/>
    </row>
    <row r="52" spans="1:18" s="113" customFormat="1" ht="18.75" customHeight="1">
      <c r="A52" s="102">
        <v>50</v>
      </c>
      <c r="B52" s="102" t="str">
        <f t="shared" si="3"/>
        <v>DDN-1424</v>
      </c>
      <c r="C52" s="103" t="str">
        <f t="shared" si="4"/>
        <v>Purok 4B Saw Mill,Sto. Nino Talaingod</v>
      </c>
      <c r="D52" s="105" t="s">
        <v>226</v>
      </c>
      <c r="E52" s="104" t="s">
        <v>267</v>
      </c>
      <c r="F52" s="106">
        <f>IFERROR(VLOOKUP($B52,'EOD - SEPTEMBER 28, 2026'!$B$2:$G$991,3,FALSE),0)</f>
        <v>10192</v>
      </c>
      <c r="G52" s="106">
        <f>IFERROR(VLOOKUP($B52,'EOD - SEPTEMBER 28, 2026'!$B$2:$G$991,6,FALSE),0)</f>
        <v>400</v>
      </c>
      <c r="H52" s="107">
        <f t="shared" si="5"/>
        <v>1274</v>
      </c>
      <c r="I52" s="107">
        <f t="shared" si="6"/>
        <v>8518</v>
      </c>
      <c r="J52" s="107">
        <f t="shared" si="7"/>
        <v>350</v>
      </c>
      <c r="N52" s="109"/>
      <c r="O52" s="109"/>
      <c r="P52" s="109"/>
      <c r="R52" s="110"/>
    </row>
    <row r="53" spans="1:18" ht="18.75" customHeight="1">
      <c r="A53" s="14">
        <v>51</v>
      </c>
      <c r="B53" s="15" t="str">
        <f t="shared" si="3"/>
        <v>DDN-1474</v>
      </c>
      <c r="C53" s="16" t="str">
        <f t="shared" si="4"/>
        <v>P#9 Kapwa,Tibal.og,Sto.Tomas</v>
      </c>
      <c r="D53" s="25" t="s">
        <v>20</v>
      </c>
      <c r="E53" s="24" t="s">
        <v>97</v>
      </c>
      <c r="F53" s="19">
        <f>IFERROR(VLOOKUP($B53,'EOD - SEPTEMBER 28, 2026'!$B$2:$G$991,3,FALSE),0)</f>
        <v>2566</v>
      </c>
      <c r="G53" s="19">
        <f>IFERROR(VLOOKUP($B53,'EOD - SEPTEMBER 28, 2026'!$B$2:$G$991,6,FALSE),0)</f>
        <v>800</v>
      </c>
      <c r="H53" s="20">
        <f t="shared" si="5"/>
        <v>320.75</v>
      </c>
      <c r="I53" s="20">
        <f t="shared" si="6"/>
        <v>1445.25</v>
      </c>
      <c r="J53" s="20">
        <f t="shared" si="7"/>
        <v>250</v>
      </c>
      <c r="N53" s="22"/>
      <c r="O53" s="22"/>
      <c r="P53" s="22"/>
      <c r="R53" s="23"/>
    </row>
    <row r="54" spans="1:18" s="113" customFormat="1" ht="18.75" customHeight="1">
      <c r="A54" s="102">
        <v>52</v>
      </c>
      <c r="B54" s="102" t="str">
        <f t="shared" si="3"/>
        <v>DDN-1475</v>
      </c>
      <c r="C54" s="103" t="str">
        <f t="shared" si="4"/>
        <v>P#1 Consolacion,Panabo City</v>
      </c>
      <c r="D54" s="114" t="s">
        <v>227</v>
      </c>
      <c r="E54" s="104" t="s">
        <v>128</v>
      </c>
      <c r="F54" s="106">
        <f>IFERROR(VLOOKUP($B54,'EOD - SEPTEMBER 28, 2026'!$B$2:$G$991,3,FALSE),0)</f>
        <v>4044</v>
      </c>
      <c r="G54" s="106">
        <f>IFERROR(VLOOKUP($B54,'EOD - SEPTEMBER 28, 2026'!$B$2:$G$991,6,FALSE),0)</f>
        <v>0</v>
      </c>
      <c r="H54" s="107">
        <f t="shared" si="5"/>
        <v>505.5</v>
      </c>
      <c r="I54" s="107">
        <f t="shared" si="6"/>
        <v>3538.5</v>
      </c>
      <c r="J54" s="107">
        <f t="shared" si="7"/>
        <v>250</v>
      </c>
      <c r="N54" s="109"/>
      <c r="O54" s="109"/>
      <c r="P54" s="109"/>
      <c r="R54" s="110"/>
    </row>
    <row r="55" spans="1:18" ht="18.75" customHeight="1">
      <c r="A55" s="14">
        <v>53</v>
      </c>
      <c r="B55" s="15" t="str">
        <f t="shared" si="3"/>
        <v>DDN-1476</v>
      </c>
      <c r="C55" s="16" t="str">
        <f t="shared" si="4"/>
        <v>P#5 Cacao,Panabo City</v>
      </c>
      <c r="D55" s="32" t="s">
        <v>22</v>
      </c>
      <c r="E55" s="24" t="s">
        <v>108</v>
      </c>
      <c r="F55" s="19">
        <f>IFERROR(VLOOKUP($B55,'EOD - SEPTEMBER 28, 2026'!$B$2:$G$991,3,FALSE),0)</f>
        <v>2780</v>
      </c>
      <c r="G55" s="19">
        <f>IFERROR(VLOOKUP($B55,'EOD - SEPTEMBER 28, 2026'!$B$2:$G$991,6,FALSE),0)</f>
        <v>0</v>
      </c>
      <c r="H55" s="20">
        <f t="shared" si="5"/>
        <v>347.5</v>
      </c>
      <c r="I55" s="20">
        <f t="shared" si="6"/>
        <v>2432.5</v>
      </c>
      <c r="J55" s="20">
        <f t="shared" si="7"/>
        <v>250</v>
      </c>
      <c r="N55" s="22"/>
      <c r="O55" s="22"/>
      <c r="P55" s="22"/>
      <c r="R55" s="23"/>
    </row>
    <row r="56" spans="1:18" ht="18.75" customHeight="1">
      <c r="A56" s="14">
        <v>54</v>
      </c>
      <c r="B56" s="15" t="str">
        <f t="shared" si="3"/>
        <v>DDN-1477</v>
      </c>
      <c r="C56" s="16" t="str">
        <f t="shared" si="4"/>
        <v>P#6 Libuganon,Tagum City</v>
      </c>
      <c r="D56" s="25" t="s">
        <v>21</v>
      </c>
      <c r="E56" s="24" t="s">
        <v>129</v>
      </c>
      <c r="F56" s="19">
        <f>IFERROR(VLOOKUP($B56,'EOD - SEPTEMBER 28, 2026'!$B$2:$G$991,3,FALSE),0)</f>
        <v>4045</v>
      </c>
      <c r="G56" s="19">
        <f>IFERROR(VLOOKUP($B56,'EOD - SEPTEMBER 28, 2026'!$B$2:$G$991,6,FALSE),0)</f>
        <v>0</v>
      </c>
      <c r="H56" s="20">
        <f t="shared" si="5"/>
        <v>505.625</v>
      </c>
      <c r="I56" s="20">
        <f t="shared" si="6"/>
        <v>3539.375</v>
      </c>
      <c r="J56" s="20">
        <f t="shared" si="7"/>
        <v>250</v>
      </c>
      <c r="N56" s="22"/>
      <c r="O56" s="22"/>
      <c r="P56" s="22"/>
      <c r="R56" s="23"/>
    </row>
    <row r="57" spans="1:18" ht="18.75" customHeight="1">
      <c r="A57" s="14">
        <v>55</v>
      </c>
      <c r="B57" s="15" t="str">
        <f t="shared" si="3"/>
        <v>DDN-1523</v>
      </c>
      <c r="C57" s="16" t="str">
        <f t="shared" si="4"/>
        <v>Capungagan, Kapalong</v>
      </c>
      <c r="D57" s="25" t="s">
        <v>23</v>
      </c>
      <c r="E57" s="24" t="s">
        <v>130</v>
      </c>
      <c r="F57" s="19">
        <f>IFERROR(VLOOKUP($B57,'EOD - SEPTEMBER 28, 2026'!$B$2:$G$991,3,FALSE),0)</f>
        <v>5000</v>
      </c>
      <c r="G57" s="19">
        <f>IFERROR(VLOOKUP($B57,'EOD - SEPTEMBER 28, 2026'!$B$2:$G$991,6,FALSE),0)</f>
        <v>0</v>
      </c>
      <c r="H57" s="20">
        <f t="shared" si="5"/>
        <v>625</v>
      </c>
      <c r="I57" s="20">
        <f t="shared" si="6"/>
        <v>4375</v>
      </c>
      <c r="J57" s="20">
        <f t="shared" si="7"/>
        <v>300</v>
      </c>
      <c r="N57" s="22"/>
      <c r="O57" s="22"/>
      <c r="P57" s="22"/>
      <c r="R57" s="23"/>
    </row>
    <row r="58" spans="1:18" ht="18.75" customHeight="1">
      <c r="A58" s="14">
        <v>56</v>
      </c>
      <c r="B58" s="15" t="str">
        <f t="shared" si="3"/>
        <v>DDN-1524</v>
      </c>
      <c r="C58" s="16" t="str">
        <f t="shared" si="4"/>
        <v>Darluz Subdivision,Sto.Tomas</v>
      </c>
      <c r="D58" s="25" t="s">
        <v>24</v>
      </c>
      <c r="E58" s="18" t="s">
        <v>342</v>
      </c>
      <c r="F58" s="19">
        <f>IFERROR(VLOOKUP($B58,'EOD - SEPTEMBER 28, 2026'!$B$2:$G$991,3,FALSE),0)</f>
        <v>7984</v>
      </c>
      <c r="G58" s="19">
        <f>IFERROR(VLOOKUP($B58,'EOD - SEPTEMBER 28, 2026'!$B$2:$G$991,6,FALSE),0)</f>
        <v>1600</v>
      </c>
      <c r="H58" s="20">
        <f t="shared" si="5"/>
        <v>998</v>
      </c>
      <c r="I58" s="20">
        <f t="shared" si="6"/>
        <v>5386</v>
      </c>
      <c r="J58" s="20">
        <f t="shared" si="7"/>
        <v>320</v>
      </c>
      <c r="N58" s="22"/>
      <c r="O58" s="22"/>
      <c r="P58" s="22"/>
      <c r="R58" s="23"/>
    </row>
    <row r="59" spans="1:18" ht="18.75" customHeight="1">
      <c r="A59" s="14">
        <v>57</v>
      </c>
      <c r="B59" s="15" t="str">
        <f t="shared" si="3"/>
        <v>DDN-1586</v>
      </c>
      <c r="C59" s="16" t="str">
        <f t="shared" si="4"/>
        <v>PUROK SUNFLOWER, BINCUNGAN</v>
      </c>
      <c r="D59" s="25" t="s">
        <v>25</v>
      </c>
      <c r="E59" s="18" t="s">
        <v>103</v>
      </c>
      <c r="F59" s="19">
        <f>IFERROR(VLOOKUP($B59,'EOD - SEPTEMBER 28, 2026'!$B$2:$G$991,3,FALSE),0)</f>
        <v>5768</v>
      </c>
      <c r="G59" s="19">
        <f>IFERROR(VLOOKUP($B59,'EOD - SEPTEMBER 28, 2026'!$B$2:$G$991,6,FALSE),0)</f>
        <v>0</v>
      </c>
      <c r="H59" s="20">
        <f t="shared" si="5"/>
        <v>721</v>
      </c>
      <c r="I59" s="20">
        <f t="shared" si="6"/>
        <v>5047</v>
      </c>
      <c r="J59" s="20">
        <f t="shared" si="7"/>
        <v>300</v>
      </c>
      <c r="N59" s="22"/>
      <c r="O59" s="22"/>
      <c r="P59" s="22"/>
      <c r="R59" s="23"/>
    </row>
    <row r="60" spans="1:18" s="34" customFormat="1" ht="18.75" hidden="1" customHeight="1">
      <c r="A60" s="35">
        <v>58</v>
      </c>
      <c r="B60" s="35" t="str">
        <f t="shared" si="3"/>
        <v>DDN-1587</v>
      </c>
      <c r="C60" s="36" t="str">
        <f t="shared" si="4"/>
        <v>Cambanogoy,Carmen - DEACTIVATED</v>
      </c>
      <c r="D60" s="48" t="s">
        <v>225</v>
      </c>
      <c r="E60" s="38"/>
      <c r="F60" s="111">
        <f>IFERROR(VLOOKUP($B60,'EOD - SEPTEMBER 28, 2026'!$B$2:$G$991,3,FALSE),0)</f>
        <v>0</v>
      </c>
      <c r="G60" s="111">
        <f>IFERROR(VLOOKUP($B60,'EOD - SEPTEMBER 28, 2026'!$B$2:$G$991,6,FALSE),0)</f>
        <v>0</v>
      </c>
      <c r="H60" s="39">
        <f t="shared" si="5"/>
        <v>0</v>
      </c>
      <c r="I60" s="39">
        <f t="shared" si="6"/>
        <v>0</v>
      </c>
      <c r="J60" s="39" t="str">
        <f t="shared" si="7"/>
        <v>0</v>
      </c>
      <c r="N60" s="40"/>
      <c r="O60" s="40"/>
      <c r="P60" s="40"/>
      <c r="R60" s="41"/>
    </row>
    <row r="61" spans="1:18" ht="18.75" customHeight="1">
      <c r="A61" s="14">
        <v>59</v>
      </c>
      <c r="B61" s="15" t="str">
        <f t="shared" si="3"/>
        <v>DDN-1590</v>
      </c>
      <c r="C61" s="16" t="str">
        <f t="shared" si="4"/>
        <v>Purok Anahaw,Asuncion,Carmen</v>
      </c>
      <c r="D61" s="25" t="s">
        <v>26</v>
      </c>
      <c r="E61" s="24" t="s">
        <v>268</v>
      </c>
      <c r="F61" s="19">
        <f>IFERROR(VLOOKUP($B61,'EOD - SEPTEMBER 28, 2026'!$B$2:$G$991,3,FALSE),0)</f>
        <v>2798</v>
      </c>
      <c r="G61" s="19">
        <f>IFERROR(VLOOKUP($B61,'EOD - SEPTEMBER 28, 2026'!$B$2:$G$991,6,FALSE),0)</f>
        <v>0</v>
      </c>
      <c r="H61" s="20">
        <f t="shared" si="5"/>
        <v>349.75</v>
      </c>
      <c r="I61" s="20">
        <f t="shared" si="6"/>
        <v>2448.25</v>
      </c>
      <c r="J61" s="20">
        <f t="shared" si="7"/>
        <v>250</v>
      </c>
      <c r="N61" s="22"/>
      <c r="O61" s="22"/>
      <c r="P61" s="22"/>
      <c r="R61" s="23"/>
    </row>
    <row r="62" spans="1:18" ht="18.75" customHeight="1">
      <c r="A62" s="14">
        <v>60</v>
      </c>
      <c r="B62" s="15" t="str">
        <f t="shared" si="3"/>
        <v>DDN-1591</v>
      </c>
      <c r="C62" s="16" t="str">
        <f t="shared" si="4"/>
        <v>Purok Rose Bincungan,Tagum</v>
      </c>
      <c r="D62" s="32" t="s">
        <v>27</v>
      </c>
      <c r="E62" s="24" t="s">
        <v>131</v>
      </c>
      <c r="F62" s="19">
        <f>IFERROR(VLOOKUP($B62,'EOD - SEPTEMBER 28, 2026'!$B$2:$G$991,3,FALSE),0)</f>
        <v>5668</v>
      </c>
      <c r="G62" s="19">
        <f>IFERROR(VLOOKUP($B62,'EOD - SEPTEMBER 28, 2026'!$B$2:$G$991,6,FALSE),0)</f>
        <v>0</v>
      </c>
      <c r="H62" s="20">
        <f t="shared" si="5"/>
        <v>708.5</v>
      </c>
      <c r="I62" s="20">
        <f t="shared" si="6"/>
        <v>4959.5</v>
      </c>
      <c r="J62" s="20">
        <f t="shared" si="7"/>
        <v>300</v>
      </c>
      <c r="N62" s="22"/>
      <c r="O62" s="22"/>
      <c r="P62" s="22"/>
      <c r="R62" s="23"/>
    </row>
    <row r="63" spans="1:18" ht="18.75" customHeight="1">
      <c r="A63" s="14">
        <v>61</v>
      </c>
      <c r="B63" s="15" t="str">
        <f t="shared" si="3"/>
        <v>DDN-1680</v>
      </c>
      <c r="C63" s="16" t="str">
        <f t="shared" si="4"/>
        <v>P6 NEW KATIPUNAN STO.TOMAS</v>
      </c>
      <c r="D63" s="25" t="s">
        <v>28</v>
      </c>
      <c r="E63" s="24" t="s">
        <v>104</v>
      </c>
      <c r="F63" s="19">
        <f>IFERROR(VLOOKUP($B63,'EOD - SEPTEMBER 28, 2026'!$B$2:$G$991,3,FALSE),0)</f>
        <v>3525</v>
      </c>
      <c r="G63" s="19">
        <f>IFERROR(VLOOKUP($B63,'EOD - SEPTEMBER 28, 2026'!$B$2:$G$991,6,FALSE),0)</f>
        <v>0</v>
      </c>
      <c r="H63" s="20">
        <f t="shared" si="5"/>
        <v>440.625</v>
      </c>
      <c r="I63" s="20">
        <f t="shared" si="6"/>
        <v>3084.375</v>
      </c>
      <c r="J63" s="20">
        <f t="shared" si="7"/>
        <v>250</v>
      </c>
      <c r="N63" s="22"/>
      <c r="O63" s="22"/>
      <c r="P63" s="22"/>
      <c r="R63" s="23"/>
    </row>
    <row r="64" spans="1:18" s="34" customFormat="1" ht="18.75" hidden="1" customHeight="1">
      <c r="A64" s="35">
        <v>62</v>
      </c>
      <c r="B64" s="35" t="str">
        <f t="shared" si="3"/>
        <v>DDN-1702</v>
      </c>
      <c r="C64" s="36" t="str">
        <f t="shared" si="4"/>
        <v>P-1B Sto. Tomas/Deactivated</v>
      </c>
      <c r="D64" s="37" t="s">
        <v>71</v>
      </c>
      <c r="E64" s="38"/>
      <c r="F64" s="111">
        <f>IFERROR(VLOOKUP($B64,'EOD - SEPTEMBER 28, 2026'!$B$2:$G$991,3,FALSE),0)</f>
        <v>0</v>
      </c>
      <c r="G64" s="111">
        <f>IFERROR(VLOOKUP($B64,'EOD - SEPTEMBER 28, 2026'!$B$2:$G$991,6,FALSE),0)</f>
        <v>0</v>
      </c>
      <c r="H64" s="39">
        <f t="shared" si="5"/>
        <v>0</v>
      </c>
      <c r="I64" s="39">
        <f t="shared" si="6"/>
        <v>0</v>
      </c>
      <c r="J64" s="39" t="str">
        <f t="shared" si="7"/>
        <v>0</v>
      </c>
      <c r="N64" s="40"/>
      <c r="O64" s="40"/>
      <c r="P64" s="40"/>
      <c r="R64" s="41"/>
    </row>
    <row r="65" spans="1:18" ht="18.75" customHeight="1">
      <c r="A65" s="14">
        <v>63</v>
      </c>
      <c r="B65" s="15" t="str">
        <f t="shared" si="3"/>
        <v>DDN-1703</v>
      </c>
      <c r="C65" s="16" t="str">
        <f t="shared" si="4"/>
        <v>P1-A, Sintro, Balagonan, Sto. Tomas</v>
      </c>
      <c r="D65" s="42" t="s">
        <v>66</v>
      </c>
      <c r="E65" s="43" t="s">
        <v>343</v>
      </c>
      <c r="F65" s="19">
        <f>IFERROR(VLOOKUP($B65,'EOD - SEPTEMBER 28, 2026'!$B$2:$G$991,3,FALSE),0)</f>
        <v>3375</v>
      </c>
      <c r="G65" s="19">
        <f>IFERROR(VLOOKUP($B65,'EOD - SEPTEMBER 28, 2026'!$B$2:$G$991,6,FALSE),0)</f>
        <v>1200</v>
      </c>
      <c r="H65" s="20">
        <f t="shared" si="5"/>
        <v>421.875</v>
      </c>
      <c r="I65" s="20">
        <f t="shared" si="6"/>
        <v>1753.125</v>
      </c>
      <c r="J65" s="20">
        <f t="shared" si="7"/>
        <v>250</v>
      </c>
      <c r="N65" s="22"/>
      <c r="O65" s="22"/>
      <c r="P65" s="22"/>
      <c r="R65" s="23"/>
    </row>
    <row r="66" spans="1:18" ht="18.75" customHeight="1">
      <c r="A66" s="14">
        <v>64</v>
      </c>
      <c r="B66" s="15" t="str">
        <f t="shared" si="3"/>
        <v>DDN-1715</v>
      </c>
      <c r="C66" s="16" t="str">
        <f t="shared" si="4"/>
        <v>Purok 1B, Menze, Sto. Tomas</v>
      </c>
      <c r="D66" s="42" t="s">
        <v>67</v>
      </c>
      <c r="E66" s="43" t="s">
        <v>132</v>
      </c>
      <c r="F66" s="19">
        <f>IFERROR(VLOOKUP($B66,'EOD - SEPTEMBER 28, 2026'!$B$2:$G$991,3,FALSE),0)</f>
        <v>3232</v>
      </c>
      <c r="G66" s="19">
        <f>IFERROR(VLOOKUP($B66,'EOD - SEPTEMBER 28, 2026'!$B$2:$G$991,6,FALSE),0)</f>
        <v>0</v>
      </c>
      <c r="H66" s="20">
        <f t="shared" si="5"/>
        <v>404</v>
      </c>
      <c r="I66" s="44">
        <f t="shared" si="6"/>
        <v>2828</v>
      </c>
      <c r="J66" s="20">
        <f t="shared" si="7"/>
        <v>250</v>
      </c>
      <c r="N66" s="22"/>
      <c r="O66" s="22"/>
      <c r="P66" s="22"/>
      <c r="R66" s="23"/>
    </row>
    <row r="67" spans="1:18" ht="18.75" customHeight="1">
      <c r="A67" s="14">
        <v>65</v>
      </c>
      <c r="B67" s="15" t="str">
        <f t="shared" si="3"/>
        <v>DDN-1716</v>
      </c>
      <c r="C67" s="16" t="str">
        <f t="shared" si="4"/>
        <v>PUROK NARRA New Visayas</v>
      </c>
      <c r="D67" s="42" t="s">
        <v>69</v>
      </c>
      <c r="E67" s="43" t="s">
        <v>358</v>
      </c>
      <c r="F67" s="19">
        <f>IFERROR(VLOOKUP($B67,'EOD - SEPTEMBER 28, 2026'!$B$2:$G$991,3,FALSE),0)</f>
        <v>1470</v>
      </c>
      <c r="G67" s="19">
        <f>IFERROR(VLOOKUP($B67,'EOD - SEPTEMBER 28, 2026'!$B$2:$G$991,6,FALSE),0)</f>
        <v>0</v>
      </c>
      <c r="H67" s="20">
        <f t="shared" ref="H67:H82" si="8">F67*0.125</f>
        <v>183.75</v>
      </c>
      <c r="I67" s="20">
        <f t="shared" ref="I67:I82" si="9">F67-G67-H67</f>
        <v>1286.25</v>
      </c>
      <c r="J67" s="20">
        <f t="shared" ref="J67:J98" si="10">IF((AND(F67&gt;=100,F67&lt;5000)),$J$113,IF((AND(F67&gt;=5000,F67&lt;6000)),$J$114,IF((AND(F67&gt;=6000,F67&lt;7000)),$J$115,IF((AND(F67&gt;=7000,F67&lt;8000)),$J$116,IF((AND(F67&gt;=8000,F67&lt;9000)),$J$117,IF((AND(F67&gt;=9000,F67&lt;10000)),$J$118,IF((AND(F67&gt;=10000,F67&lt;11000)),$J$119,IF((AND(F67&gt;=11000,F67&lt;12000)),$J$120,IF((AND(F67&gt;=12000,F67&lt;13000)),$J$121,IF((AND(F67&gt;=13000,F67&lt;14000)),$J$122,IF((AND(F67&gt;=14000,F67&lt;15000)),$J$123,IF((AND(F67&gt;=15000,F67&lt;16000)),$J$124,IF((AND(F67&gt;=16000,F67&lt;17000)),$J$125,IF((AND(F67&gt;=17000,F67&lt;18000)),$J$126,IF((AND(F67&gt;=18000,F67&lt;19000)),$J$127,IF((AND(F67&gt;=19000,F67&lt;20000)),$J$128,IF((AND(F67&gt;=20000,F67&lt;21000)),$J$129,IF((AND(F67&gt;=21000,F67&lt;22000)),$J$130,IF((AND(F67&gt;=22000,F67&lt;23000)),$J$131,IF((AND(F67&gt;=23000,F67&lt;24000)),$J$132,IF((AND(F67&gt;=24000,F67&lt;25000)),$J$133,IF((AND(F67&gt;=25000,F67&lt;26000)),$J$134,IF((AND(F67&gt;=26000,F67&lt;27000)),$J$135,IF((AND(F67&gt;=27000,F67&lt;28000)),$J$136,IF((AND(F67&gt;=28000,F67&lt;29000)),$J$137,IF((AND(F67&gt;=29000,F67&lt;30000)),$J$138,IF((AND(F67&gt;=30000,F67&lt;31000)),$J$139,IF((AND(F67&gt;=31000,F67&lt;32000)),$J$140,IF((AND(F67&gt;=32000,F67&lt;33000)),$J$141,IF((AND(F67&gt;=33000,F67&lt;34000)),$J$142,IF((AND(F67&gt;=34000,F67&lt;35000)),$J$143,IF((AND(F67&gt;=35000,F67&lt;36000)),$J$144,IF((AND(F67&gt;=36000,F67&lt;37000)),$J$145,IF((AND(F67&gt;=37000,F67&lt;38000)),$J$146,IF((AND(F67&gt;=38000,F67&lt;39000)),$J$147,IF((AND(F67&gt;=39000,F67&lt;40000)),$J$148,IF((AND(F67&gt;=40000,F67&lt;41000)),$J$149,IF((AND(F67&gt;=41000,F67&lt;42000)),$J$150,IF((AND(F67&gt;=42000,F67&lt;43000)),$J$151,IF((AND(F67&gt;=43000,F67&lt;44000)),$J$152,IF((AND(F67&gt;=44000,F67&lt;45000)),$J$153,IF((AND(F67&gt;=45000,F67&lt;46000)),$J$154,IF((AND(F67&gt;=46000,F67&lt;47000)),$J$155,IF((AND(F67&gt;=47000,F67&lt;48000)),$J$156,IF((AND(F67&gt;=48000,F67&lt;49000)),$J$157,IF((AND(F67&gt;=49000,F67&lt;50000)),$J$158,IF((AND(F67&gt;=50000,F67&lt;51000)),$J$159,IF((AND(F67&gt;=51000,F67&lt;52000)),$J$160,IF((AND(F67&gt;=52000,F67&lt;53000)),$J$161,IF((AND(F67&gt;=53000,F67&lt;54000)),$J$162,IF((AND(F67&gt;=54000,F67&lt;55000)),$J$163,IF((AND(F67&gt;=55000,F67&lt;56000)),$J$164,IF((AND(F67&gt;=56000,F67&lt;57000)),$J$165,IF((AND(F67&gt;=57000,F67&lt;58000)),$J$166,IF((AND(F67&gt;=58000,F67&lt;59000)),$J$167,IF((AND(F67&gt;=59000,F67&lt;60000)),$J$168,IF((AND(F67&gt;=60000,F67&lt;61000)),$J$169,"0")))))))))))))))))))))))))))))))))))))))))))))))))))))))))</f>
        <v>250</v>
      </c>
      <c r="N67" s="22"/>
      <c r="O67" s="22"/>
      <c r="P67" s="22"/>
      <c r="R67" s="23"/>
    </row>
    <row r="68" spans="1:18" ht="18.75" customHeight="1">
      <c r="A68" s="14">
        <v>66</v>
      </c>
      <c r="B68" s="15" t="str">
        <f t="shared" ref="B68:B82" si="11">SUBSTITUTE(TRIM(LEFT(D68,FIND("-",D68&amp;"-")-1))," ","-")</f>
        <v>DDN-1717</v>
      </c>
      <c r="C68" s="16" t="str">
        <f t="shared" ref="C68:C82" si="12">TRIM(MID(D68,FIND("-",D68)+1,LEN(D68)))</f>
        <v xml:space="preserve">	P- 2B Tuganay</v>
      </c>
      <c r="D68" s="42" t="s">
        <v>70</v>
      </c>
      <c r="E68" s="43" t="s">
        <v>133</v>
      </c>
      <c r="F68" s="19">
        <f>IFERROR(VLOOKUP($B68,'EOD - SEPTEMBER 28, 2026'!$B$2:$G$991,3,FALSE),0)</f>
        <v>2770</v>
      </c>
      <c r="G68" s="19">
        <f>IFERROR(VLOOKUP($B68,'EOD - SEPTEMBER 28, 2026'!$B$2:$G$991,6,FALSE),0)</f>
        <v>800</v>
      </c>
      <c r="H68" s="20">
        <f t="shared" si="8"/>
        <v>346.25</v>
      </c>
      <c r="I68" s="20">
        <f t="shared" si="9"/>
        <v>1623.75</v>
      </c>
      <c r="J68" s="20">
        <f t="shared" si="10"/>
        <v>250</v>
      </c>
      <c r="N68" s="22"/>
      <c r="O68" s="22"/>
      <c r="P68" s="22"/>
      <c r="R68" s="23"/>
    </row>
    <row r="69" spans="1:18" ht="17.399999999999999">
      <c r="A69" s="45">
        <v>67</v>
      </c>
      <c r="B69" s="15" t="str">
        <f t="shared" si="11"/>
        <v>DDN-1721</v>
      </c>
      <c r="C69" s="16" t="str">
        <f t="shared" si="12"/>
        <v>P-20C,VETERANS TIBAL OG STO. TOMAS</v>
      </c>
      <c r="D69" s="28" t="s">
        <v>68</v>
      </c>
      <c r="E69" s="24" t="s">
        <v>359</v>
      </c>
      <c r="F69" s="19">
        <f>IFERROR(VLOOKUP($B69,'EOD - SEPTEMBER 28, 2026'!$B$2:$G$991,3,FALSE),0)</f>
        <v>3269</v>
      </c>
      <c r="G69" s="19">
        <f>IFERROR(VLOOKUP($B69,'EOD - SEPTEMBER 28, 2026'!$B$2:$G$991,6,FALSE),0)</f>
        <v>0</v>
      </c>
      <c r="H69" s="20">
        <f t="shared" si="8"/>
        <v>408.625</v>
      </c>
      <c r="I69" s="20">
        <f t="shared" si="9"/>
        <v>2860.375</v>
      </c>
      <c r="J69" s="20">
        <f t="shared" si="10"/>
        <v>250</v>
      </c>
      <c r="L69" s="1" t="s">
        <v>13</v>
      </c>
      <c r="M69" s="188" t="s">
        <v>218</v>
      </c>
      <c r="N69" s="22"/>
      <c r="O69" s="22"/>
      <c r="P69" s="22"/>
      <c r="R69" s="23"/>
    </row>
    <row r="70" spans="1:18" ht="15.9" customHeight="1">
      <c r="A70" s="45">
        <v>68</v>
      </c>
      <c r="B70" s="15" t="str">
        <f t="shared" si="11"/>
        <v>DDN-1722</v>
      </c>
      <c r="C70" s="16" t="str">
        <f t="shared" si="12"/>
        <v>P18 Feeder Rd.3, Sto. Tomas</v>
      </c>
      <c r="D70" s="46" t="s">
        <v>72</v>
      </c>
      <c r="E70" s="24" t="s">
        <v>269</v>
      </c>
      <c r="F70" s="19">
        <f>IFERROR(VLOOKUP($B70,'EOD - SEPTEMBER 28, 2026'!$B$2:$G$991,3,FALSE),0)</f>
        <v>2919</v>
      </c>
      <c r="G70" s="19">
        <f>IFERROR(VLOOKUP($B70,'EOD - SEPTEMBER 28, 2026'!$B$2:$G$991,6,FALSE),0)</f>
        <v>0</v>
      </c>
      <c r="H70" s="20">
        <f t="shared" si="8"/>
        <v>364.875</v>
      </c>
      <c r="I70" s="20">
        <f t="shared" si="9"/>
        <v>2554.125</v>
      </c>
      <c r="J70" s="20">
        <f t="shared" si="10"/>
        <v>250</v>
      </c>
      <c r="M70" s="188"/>
      <c r="N70" s="22"/>
      <c r="O70" s="22"/>
      <c r="P70" s="22"/>
      <c r="R70" s="23"/>
    </row>
    <row r="71" spans="1:18" ht="16.350000000000001" customHeight="1">
      <c r="A71" s="45">
        <v>69</v>
      </c>
      <c r="B71" s="15" t="str">
        <f t="shared" si="11"/>
        <v>DDN-1723</v>
      </c>
      <c r="C71" s="16" t="str">
        <f t="shared" si="12"/>
        <v>P1, Kimamon, Sto. Tomas</v>
      </c>
      <c r="D71" s="46" t="s">
        <v>73</v>
      </c>
      <c r="E71" s="24" t="s">
        <v>244</v>
      </c>
      <c r="F71" s="19">
        <f>IFERROR(VLOOKUP($B71,'EOD - SEPTEMBER 28, 2026'!$B$2:$G$991,3,FALSE),0)</f>
        <v>17674</v>
      </c>
      <c r="G71" s="19">
        <f>IFERROR(VLOOKUP($B71,'EOD - SEPTEMBER 28, 2026'!$B$2:$G$991,6,FALSE),0)</f>
        <v>1600</v>
      </c>
      <c r="H71" s="20">
        <f t="shared" si="8"/>
        <v>2209.25</v>
      </c>
      <c r="I71" s="20">
        <f t="shared" si="9"/>
        <v>13864.75</v>
      </c>
      <c r="J71" s="20">
        <f t="shared" si="10"/>
        <v>420</v>
      </c>
      <c r="M71" s="188"/>
      <c r="N71" s="22"/>
      <c r="O71" s="22"/>
      <c r="P71" s="22"/>
      <c r="R71" s="23"/>
    </row>
    <row r="72" spans="1:18" s="34" customFormat="1" ht="18.75" hidden="1" customHeight="1">
      <c r="A72" s="47">
        <v>70</v>
      </c>
      <c r="B72" s="35" t="str">
        <f t="shared" si="11"/>
        <v>DDN-401</v>
      </c>
      <c r="C72" s="36" t="str">
        <f t="shared" si="12"/>
        <v>Tadeco Road,Panabo City/DEACTIVATED</v>
      </c>
      <c r="D72" s="48" t="s">
        <v>74</v>
      </c>
      <c r="E72" s="38"/>
      <c r="F72" s="111">
        <f>IFERROR(VLOOKUP($B72,'EOD - SEPTEMBER 28, 2026'!$B$2:$G$991,3,FALSE),0)</f>
        <v>0</v>
      </c>
      <c r="G72" s="111">
        <f>IFERROR(VLOOKUP($B72,'EOD - SEPTEMBER 28, 2026'!$B$2:$G$991,6,FALSE),0)</f>
        <v>0</v>
      </c>
      <c r="H72" s="39">
        <f t="shared" si="8"/>
        <v>0</v>
      </c>
      <c r="I72" s="39">
        <f t="shared" si="9"/>
        <v>0</v>
      </c>
      <c r="J72" s="39" t="str">
        <f t="shared" si="10"/>
        <v>0</v>
      </c>
      <c r="M72" s="188"/>
      <c r="N72" s="40"/>
      <c r="O72" s="40"/>
      <c r="P72" s="40"/>
      <c r="R72" s="41"/>
    </row>
    <row r="73" spans="1:18" customFormat="1" ht="17.399999999999999">
      <c r="A73" s="45">
        <v>71</v>
      </c>
      <c r="B73" s="15" t="str">
        <f t="shared" si="11"/>
        <v>DDN-1738</v>
      </c>
      <c r="C73" s="16" t="str">
        <f t="shared" si="12"/>
        <v>P-MAGSAYSAY LUNGA-OG STO TOMAS</v>
      </c>
      <c r="D73" s="25" t="s">
        <v>139</v>
      </c>
      <c r="E73" s="49" t="s">
        <v>345</v>
      </c>
      <c r="F73" s="19">
        <f>IFERROR(VLOOKUP($B73,'EOD - SEPTEMBER 28, 2026'!$B$2:$G$991,3,FALSE),0)</f>
        <v>2651</v>
      </c>
      <c r="G73" s="19">
        <f>IFERROR(VLOOKUP($B73,'EOD - SEPTEMBER 28, 2026'!$B$2:$G$991,6,FALSE),0)</f>
        <v>0</v>
      </c>
      <c r="H73" s="20">
        <f t="shared" si="8"/>
        <v>331.375</v>
      </c>
      <c r="I73" s="20">
        <f t="shared" si="9"/>
        <v>2319.625</v>
      </c>
      <c r="J73" s="20">
        <f t="shared" si="10"/>
        <v>250</v>
      </c>
      <c r="M73" s="188"/>
      <c r="N73" s="22"/>
      <c r="O73" s="22"/>
      <c r="P73" s="22"/>
      <c r="R73" s="23"/>
    </row>
    <row r="74" spans="1:18" s="144" customFormat="1" ht="17.399999999999999">
      <c r="A74" s="101">
        <v>72</v>
      </c>
      <c r="B74" s="102" t="str">
        <f t="shared" si="11"/>
        <v>DDN-1739</v>
      </c>
      <c r="C74" s="103" t="str">
        <f t="shared" si="12"/>
        <v>Purok Bonifacio, Lungaog, Sto Tomas</v>
      </c>
      <c r="D74" s="105" t="s">
        <v>255</v>
      </c>
      <c r="E74" s="104" t="s">
        <v>248</v>
      </c>
      <c r="F74" s="106">
        <f>IFERROR(VLOOKUP($B74,'EOD - SEPTEMBER 28, 2026'!$B$2:$G$991,3,FALSE),0)</f>
        <v>3393</v>
      </c>
      <c r="G74" s="106">
        <f>IFERROR(VLOOKUP($B74,'EOD - SEPTEMBER 28, 2026'!$B$2:$G$991,6,FALSE),0)</f>
        <v>0</v>
      </c>
      <c r="H74" s="107">
        <f t="shared" si="8"/>
        <v>424.125</v>
      </c>
      <c r="I74" s="107">
        <f t="shared" si="9"/>
        <v>2968.875</v>
      </c>
      <c r="J74" s="107">
        <f t="shared" si="10"/>
        <v>250</v>
      </c>
      <c r="M74" s="188"/>
      <c r="N74" s="109"/>
      <c r="O74" s="109"/>
      <c r="P74" s="109"/>
      <c r="R74" s="110"/>
    </row>
    <row r="75" spans="1:18" customFormat="1" ht="17.399999999999999">
      <c r="A75" s="45">
        <v>73</v>
      </c>
      <c r="B75" s="15" t="str">
        <f t="shared" si="11"/>
        <v>DDN-1740</v>
      </c>
      <c r="C75" s="16" t="str">
        <f t="shared" si="12"/>
        <v>P15 FEEDER RD. 8 TIBAL-OG STO. TOMAS</v>
      </c>
      <c r="D75" s="46" t="s">
        <v>140</v>
      </c>
      <c r="E75" s="24" t="s">
        <v>135</v>
      </c>
      <c r="F75" s="19">
        <f>IFERROR(VLOOKUP($B75,'EOD - SEPTEMBER 28, 2026'!$B$2:$G$991,3,FALSE),0)</f>
        <v>1638</v>
      </c>
      <c r="G75" s="19">
        <f>IFERROR(VLOOKUP($B75,'EOD - SEPTEMBER 28, 2026'!$B$2:$G$991,6,FALSE),0)</f>
        <v>0</v>
      </c>
      <c r="H75" s="20">
        <f t="shared" si="8"/>
        <v>204.75</v>
      </c>
      <c r="I75" s="20">
        <f t="shared" si="9"/>
        <v>1433.25</v>
      </c>
      <c r="J75" s="20">
        <f t="shared" si="10"/>
        <v>250</v>
      </c>
      <c r="M75" s="188"/>
      <c r="N75" s="22"/>
      <c r="O75" s="22"/>
      <c r="P75" s="22"/>
      <c r="R75" s="23"/>
    </row>
    <row r="76" spans="1:18" customFormat="1" ht="17.399999999999999">
      <c r="A76" s="45">
        <v>74</v>
      </c>
      <c r="B76" s="15" t="str">
        <f t="shared" si="11"/>
        <v>DDN-1741</v>
      </c>
      <c r="C76" s="16" t="str">
        <f t="shared" si="12"/>
        <v>P16 BULAHAN TIBAL-OG STO. TOMAS</v>
      </c>
      <c r="D76" s="46" t="s">
        <v>141</v>
      </c>
      <c r="E76" s="24" t="s">
        <v>270</v>
      </c>
      <c r="F76" s="19">
        <f>IFERROR(VLOOKUP($B76,'EOD - SEPTEMBER 28, 2026'!$B$2:$G$991,3,FALSE),0)</f>
        <v>1705</v>
      </c>
      <c r="G76" s="19">
        <f>IFERROR(VLOOKUP($B76,'EOD - SEPTEMBER 28, 2026'!$B$2:$G$991,6,FALSE),0)</f>
        <v>0</v>
      </c>
      <c r="H76" s="20">
        <f t="shared" si="8"/>
        <v>213.125</v>
      </c>
      <c r="I76" s="20">
        <f t="shared" si="9"/>
        <v>1491.875</v>
      </c>
      <c r="J76" s="20">
        <f t="shared" si="10"/>
        <v>250</v>
      </c>
      <c r="M76" s="188"/>
      <c r="N76" s="22"/>
      <c r="O76" s="22"/>
      <c r="P76" s="22"/>
      <c r="R76" s="23"/>
    </row>
    <row r="77" spans="1:18" customFormat="1" ht="17.399999999999999">
      <c r="A77" s="45">
        <v>75</v>
      </c>
      <c r="B77" s="15" t="str">
        <f t="shared" si="11"/>
        <v>DDN-1742</v>
      </c>
      <c r="C77" s="16" t="str">
        <f t="shared" si="12"/>
        <v>P16 SAN ISIDRO TIBAL-OG STO TOMAS</v>
      </c>
      <c r="D77" s="46" t="s">
        <v>142</v>
      </c>
      <c r="E77" s="24" t="s">
        <v>113</v>
      </c>
      <c r="F77" s="19">
        <f>IFERROR(VLOOKUP($B77,'EOD - SEPTEMBER 28, 2026'!$B$2:$G$991,3,FALSE),0)</f>
        <v>2638</v>
      </c>
      <c r="G77" s="19">
        <f>IFERROR(VLOOKUP($B77,'EOD - SEPTEMBER 28, 2026'!$B$2:$G$991,6,FALSE),0)</f>
        <v>800</v>
      </c>
      <c r="H77" s="20">
        <f t="shared" si="8"/>
        <v>329.75</v>
      </c>
      <c r="I77" s="20">
        <f t="shared" si="9"/>
        <v>1508.25</v>
      </c>
      <c r="J77" s="20">
        <f t="shared" si="10"/>
        <v>250</v>
      </c>
      <c r="M77" s="188"/>
      <c r="N77" s="22"/>
      <c r="O77" s="22"/>
      <c r="P77" s="22"/>
      <c r="R77" s="23"/>
    </row>
    <row r="78" spans="1:18" customFormat="1" ht="18.75" customHeight="1">
      <c r="A78" s="45">
        <v>76</v>
      </c>
      <c r="B78" s="15" t="str">
        <f t="shared" si="11"/>
        <v>DDN-1743</v>
      </c>
      <c r="C78" s="16" t="str">
        <f t="shared" si="12"/>
        <v>P15 FEEDER RD 9. TIBAL-OG STO. TOMAS</v>
      </c>
      <c r="D78" s="46" t="s">
        <v>143</v>
      </c>
      <c r="E78" s="24" t="s">
        <v>136</v>
      </c>
      <c r="F78" s="19">
        <f>IFERROR(VLOOKUP($B78,'EOD - SEPTEMBER 28, 2026'!$B$2:$G$991,3,FALSE),0)</f>
        <v>4108</v>
      </c>
      <c r="G78" s="19">
        <f>IFERROR(VLOOKUP($B78,'EOD - SEPTEMBER 28, 2026'!$B$2:$G$991,6,FALSE),0)</f>
        <v>0</v>
      </c>
      <c r="H78" s="20">
        <f t="shared" si="8"/>
        <v>513.5</v>
      </c>
      <c r="I78" s="20">
        <f t="shared" si="9"/>
        <v>3594.5</v>
      </c>
      <c r="J78" s="20">
        <f t="shared" si="10"/>
        <v>250</v>
      </c>
      <c r="M78" s="188"/>
      <c r="N78" s="22"/>
      <c r="O78" s="22"/>
      <c r="P78" s="22"/>
      <c r="R78" s="23"/>
    </row>
    <row r="79" spans="1:18" s="158" customFormat="1" ht="17.399999999999999" hidden="1">
      <c r="A79" s="47">
        <v>77</v>
      </c>
      <c r="B79" s="35" t="str">
        <f t="shared" si="11"/>
        <v>DDN-1750</v>
      </c>
      <c r="C79" s="36" t="str">
        <f t="shared" si="12"/>
        <v>P7 CACAO, PANABO</v>
      </c>
      <c r="D79" s="162" t="s">
        <v>337</v>
      </c>
      <c r="E79" s="38"/>
      <c r="F79" s="111">
        <f>IFERROR(VLOOKUP($B79,'EOD - SEPTEMBER 28, 2026'!$B$2:$G$991,3,FALSE),0)</f>
        <v>0</v>
      </c>
      <c r="G79" s="111">
        <f>IFERROR(VLOOKUP($B79,'EOD - SEPTEMBER 28, 2026'!$B$2:$G$991,6,FALSE),0)</f>
        <v>0</v>
      </c>
      <c r="H79" s="39">
        <f t="shared" si="8"/>
        <v>0</v>
      </c>
      <c r="I79" s="39">
        <f t="shared" si="9"/>
        <v>0</v>
      </c>
      <c r="J79" s="39" t="str">
        <f t="shared" si="10"/>
        <v>0</v>
      </c>
      <c r="M79" s="188"/>
      <c r="N79" s="40"/>
      <c r="O79" s="40"/>
      <c r="P79" s="40"/>
      <c r="R79" s="41"/>
    </row>
    <row r="80" spans="1:18" s="108" customFormat="1" ht="17.399999999999999">
      <c r="A80" s="101">
        <v>78</v>
      </c>
      <c r="B80" s="102" t="str">
        <f t="shared" si="11"/>
        <v>DDN-1751</v>
      </c>
      <c r="C80" s="103" t="str">
        <f t="shared" si="12"/>
        <v>P2 KATIPUNAN, PANABO</v>
      </c>
      <c r="D80" s="105" t="s">
        <v>93</v>
      </c>
      <c r="E80" s="104" t="s">
        <v>271</v>
      </c>
      <c r="F80" s="106">
        <f>IFERROR(VLOOKUP($B80,'EOD - SEPTEMBER 28, 2026'!$B$2:$G$991,3,FALSE),0)</f>
        <v>2490</v>
      </c>
      <c r="G80" s="106">
        <f>IFERROR(VLOOKUP($B80,'EOD - SEPTEMBER 28, 2026'!$B$2:$G$991,6,FALSE),0)</f>
        <v>0</v>
      </c>
      <c r="H80" s="107">
        <f t="shared" si="8"/>
        <v>311.25</v>
      </c>
      <c r="I80" s="107">
        <f t="shared" si="9"/>
        <v>2178.75</v>
      </c>
      <c r="J80" s="107">
        <f t="shared" si="10"/>
        <v>250</v>
      </c>
      <c r="M80" s="188"/>
      <c r="N80" s="109"/>
      <c r="O80" s="109"/>
      <c r="P80" s="109"/>
      <c r="R80" s="110"/>
    </row>
    <row r="81" spans="1:18" customFormat="1" ht="17.399999999999999">
      <c r="A81" s="45">
        <v>79</v>
      </c>
      <c r="B81" s="15" t="str">
        <f t="shared" si="11"/>
        <v>DDN-1752</v>
      </c>
      <c r="C81" s="16" t="str">
        <f t="shared" si="12"/>
        <v>NAKASAKA STO. NIÑO TALAINGOD</v>
      </c>
      <c r="D81" s="50" t="s">
        <v>94</v>
      </c>
      <c r="E81" s="24" t="s">
        <v>134</v>
      </c>
      <c r="F81" s="19">
        <f>IFERROR(VLOOKUP($B81,'EOD - SEPTEMBER 28, 2026'!$B$2:$G$991,3,FALSE),0)</f>
        <v>2485</v>
      </c>
      <c r="G81" s="19">
        <f>IFERROR(VLOOKUP($B81,'EOD - SEPTEMBER 28, 2026'!$B$2:$G$991,6,FALSE),0)</f>
        <v>800</v>
      </c>
      <c r="H81" s="20">
        <f t="shared" si="8"/>
        <v>310.625</v>
      </c>
      <c r="I81" s="20">
        <f t="shared" si="9"/>
        <v>1374.375</v>
      </c>
      <c r="J81" s="20">
        <f t="shared" si="10"/>
        <v>250</v>
      </c>
      <c r="M81" s="188"/>
      <c r="N81" s="22"/>
      <c r="O81" s="22"/>
      <c r="P81" s="22"/>
      <c r="R81" s="23"/>
    </row>
    <row r="82" spans="1:18" s="161" customFormat="1" ht="17.399999999999999" hidden="1">
      <c r="A82" s="47">
        <v>80</v>
      </c>
      <c r="B82" s="35" t="str">
        <f t="shared" si="11"/>
        <v>DDN-1753</v>
      </c>
      <c r="C82" s="36" t="str">
        <f t="shared" si="12"/>
        <v>P- BALETE, TALOMO, STO. TOMAS</v>
      </c>
      <c r="D82" s="160" t="s">
        <v>95</v>
      </c>
      <c r="E82" s="38"/>
      <c r="F82" s="111">
        <f>IFERROR(VLOOKUP($B82,'EOD - SEPTEMBER 28, 2026'!$B$2:$G$991,3,FALSE),0)</f>
        <v>0</v>
      </c>
      <c r="G82" s="111">
        <f>IFERROR(VLOOKUP($B82,'EOD - SEPTEMBER 28, 2026'!$B$2:$G$991,6,FALSE),0)</f>
        <v>0</v>
      </c>
      <c r="H82" s="39">
        <f t="shared" si="8"/>
        <v>0</v>
      </c>
      <c r="I82" s="39">
        <f t="shared" si="9"/>
        <v>0</v>
      </c>
      <c r="J82" s="39" t="str">
        <f t="shared" si="10"/>
        <v>0</v>
      </c>
      <c r="M82" s="188"/>
      <c r="N82" s="40"/>
      <c r="O82" s="40"/>
      <c r="P82" s="40"/>
      <c r="R82" s="41"/>
    </row>
    <row r="83" spans="1:18" s="124" customFormat="1" ht="17.399999999999999">
      <c r="A83" s="120">
        <v>81</v>
      </c>
      <c r="B83" s="15" t="s">
        <v>238</v>
      </c>
      <c r="C83" s="121" t="s">
        <v>230</v>
      </c>
      <c r="D83" s="121" t="s">
        <v>239</v>
      </c>
      <c r="E83" s="18" t="s">
        <v>344</v>
      </c>
      <c r="F83" s="122">
        <f>IFERROR(VLOOKUP($B83,'EOD - SEPTEMBER 28, 2026'!$B$2:$G$991,3,FALSE),0)</f>
        <v>2292</v>
      </c>
      <c r="G83" s="122">
        <f>IFERROR(VLOOKUP($B83,'EOD - SEPTEMBER 28, 2026'!$B$2:$G$991,6,FALSE),0)</f>
        <v>0</v>
      </c>
      <c r="H83" s="123">
        <f t="shared" ref="H83:H89" si="13">F83*0.125</f>
        <v>286.5</v>
      </c>
      <c r="I83" s="123">
        <f t="shared" ref="I83:I89" si="14">F83-G83-H83</f>
        <v>2005.5</v>
      </c>
      <c r="J83" s="123">
        <f t="shared" si="10"/>
        <v>250</v>
      </c>
      <c r="M83" s="188"/>
      <c r="N83" s="56"/>
      <c r="O83" s="56"/>
      <c r="P83" s="56"/>
      <c r="R83" s="125"/>
    </row>
    <row r="84" spans="1:18" s="124" customFormat="1" ht="17.399999999999999">
      <c r="A84" s="120">
        <v>82</v>
      </c>
      <c r="B84" s="15" t="s">
        <v>235</v>
      </c>
      <c r="C84" s="121" t="s">
        <v>231</v>
      </c>
      <c r="D84" s="121" t="s">
        <v>240</v>
      </c>
      <c r="E84" s="18" t="s">
        <v>272</v>
      </c>
      <c r="F84" s="122">
        <f>IFERROR(VLOOKUP($B84,'EOD - SEPTEMBER 28, 2026'!$B$2:$G$991,3,FALSE),0)</f>
        <v>3508</v>
      </c>
      <c r="G84" s="122">
        <f>IFERROR(VLOOKUP($B84,'EOD - SEPTEMBER 28, 2026'!$B$2:$G$991,6,FALSE),0)</f>
        <v>0</v>
      </c>
      <c r="H84" s="123">
        <f t="shared" si="13"/>
        <v>438.5</v>
      </c>
      <c r="I84" s="123">
        <f t="shared" si="14"/>
        <v>3069.5</v>
      </c>
      <c r="J84" s="123">
        <f t="shared" si="10"/>
        <v>250</v>
      </c>
      <c r="M84" s="188"/>
      <c r="N84" s="56"/>
      <c r="O84" s="56"/>
      <c r="P84" s="56"/>
      <c r="R84" s="125"/>
    </row>
    <row r="85" spans="1:18" s="124" customFormat="1" ht="17.399999999999999">
      <c r="A85" s="120">
        <v>83</v>
      </c>
      <c r="B85" s="15" t="s">
        <v>236</v>
      </c>
      <c r="C85" s="121" t="s">
        <v>232</v>
      </c>
      <c r="D85" s="121" t="s">
        <v>241</v>
      </c>
      <c r="E85" s="18" t="s">
        <v>336</v>
      </c>
      <c r="F85" s="122">
        <f>IFERROR(VLOOKUP($B85,'EOD - SEPTEMBER 28, 2026'!$B$2:$G$991,3,FALSE),0)</f>
        <v>4701</v>
      </c>
      <c r="G85" s="122">
        <f>IFERROR(VLOOKUP($B85,'EOD - SEPTEMBER 28, 2026'!$B$2:$G$991,6,FALSE),0)</f>
        <v>0</v>
      </c>
      <c r="H85" s="123">
        <f t="shared" si="13"/>
        <v>587.625</v>
      </c>
      <c r="I85" s="123">
        <f t="shared" si="14"/>
        <v>4113.375</v>
      </c>
      <c r="J85" s="123">
        <f t="shared" si="10"/>
        <v>250</v>
      </c>
      <c r="M85" s="188"/>
      <c r="N85" s="56"/>
      <c r="O85" s="56"/>
      <c r="P85" s="56"/>
      <c r="R85" s="125"/>
    </row>
    <row r="86" spans="1:18" s="108" customFormat="1" ht="17.399999999999999">
      <c r="A86" s="101">
        <v>84</v>
      </c>
      <c r="B86" s="102" t="s">
        <v>237</v>
      </c>
      <c r="C86" s="103" t="s">
        <v>233</v>
      </c>
      <c r="D86" s="103" t="s">
        <v>242</v>
      </c>
      <c r="E86" s="104" t="s">
        <v>290</v>
      </c>
      <c r="F86" s="106">
        <f>IFERROR(VLOOKUP($B86,'EOD - SEPTEMBER 28, 2026'!$B$2:$G$991,3,FALSE),0)</f>
        <v>1736</v>
      </c>
      <c r="G86" s="106">
        <f>IFERROR(VLOOKUP($B86,'EOD - SEPTEMBER 28, 2026'!$B$2:$G$991,6,FALSE),0)</f>
        <v>0</v>
      </c>
      <c r="H86" s="107">
        <f t="shared" si="13"/>
        <v>217</v>
      </c>
      <c r="I86" s="107">
        <f t="shared" si="14"/>
        <v>1519</v>
      </c>
      <c r="J86" s="107">
        <f t="shared" si="10"/>
        <v>250</v>
      </c>
      <c r="M86" s="188"/>
      <c r="N86" s="109"/>
      <c r="O86" s="109"/>
      <c r="P86" s="109"/>
      <c r="R86" s="110"/>
    </row>
    <row r="87" spans="1:18" s="108" customFormat="1" ht="17.399999999999999">
      <c r="A87" s="120">
        <v>85</v>
      </c>
      <c r="B87" s="102" t="s">
        <v>281</v>
      </c>
      <c r="C87" s="103" t="s">
        <v>282</v>
      </c>
      <c r="D87" s="103" t="s">
        <v>294</v>
      </c>
      <c r="E87" s="104" t="s">
        <v>283</v>
      </c>
      <c r="F87" s="106">
        <f>IFERROR(VLOOKUP($B87,'EOD - SEPTEMBER 28, 2026'!$B$2:$G$991,3,FALSE),0)</f>
        <v>4246</v>
      </c>
      <c r="G87" s="106">
        <f>IFERROR(VLOOKUP($B87,'EOD - SEPTEMBER 28, 2026'!$B$2:$G$991,6,FALSE),0)</f>
        <v>0</v>
      </c>
      <c r="H87" s="107">
        <f t="shared" si="13"/>
        <v>530.75</v>
      </c>
      <c r="I87" s="107">
        <f t="shared" si="14"/>
        <v>3715.25</v>
      </c>
      <c r="J87" s="107">
        <f t="shared" si="10"/>
        <v>250</v>
      </c>
      <c r="M87" s="188"/>
      <c r="N87" s="109"/>
      <c r="O87" s="109"/>
      <c r="P87" s="109"/>
      <c r="R87" s="110"/>
    </row>
    <row r="88" spans="1:18" s="108" customFormat="1" ht="17.399999999999999">
      <c r="A88" s="101">
        <v>86</v>
      </c>
      <c r="B88" s="102" t="s">
        <v>347</v>
      </c>
      <c r="C88" s="103" t="s">
        <v>348</v>
      </c>
      <c r="D88" s="103" t="s">
        <v>350</v>
      </c>
      <c r="E88" s="104" t="s">
        <v>349</v>
      </c>
      <c r="F88" s="106">
        <f>IFERROR(VLOOKUP($B88,'EOD - SEPTEMBER 28, 2026'!$B$2:$G$991,3,FALSE),0)</f>
        <v>1695</v>
      </c>
      <c r="G88" s="106">
        <f>IFERROR(VLOOKUP($B88,'EOD - SEPTEMBER 28, 2026'!$B$2:$G$991,6,FALSE),0)</f>
        <v>0</v>
      </c>
      <c r="H88" s="107">
        <f t="shared" si="13"/>
        <v>211.875</v>
      </c>
      <c r="I88" s="107">
        <f t="shared" si="14"/>
        <v>1483.125</v>
      </c>
      <c r="J88" s="107">
        <f t="shared" si="10"/>
        <v>250</v>
      </c>
      <c r="M88" s="188"/>
      <c r="N88" s="109"/>
      <c r="O88" s="109"/>
      <c r="P88" s="109"/>
      <c r="R88" s="110"/>
    </row>
    <row r="89" spans="1:18" s="108" customFormat="1" ht="17.399999999999999">
      <c r="A89" s="120">
        <v>87</v>
      </c>
      <c r="B89" s="102" t="s">
        <v>284</v>
      </c>
      <c r="C89" s="103" t="s">
        <v>285</v>
      </c>
      <c r="D89" s="103" t="s">
        <v>295</v>
      </c>
      <c r="E89" s="104" t="s">
        <v>286</v>
      </c>
      <c r="F89" s="106">
        <f>IFERROR(VLOOKUP($B89,'EOD - SEPTEMBER 28, 2026'!$B$2:$G$991,3,FALSE),0)</f>
        <v>3765</v>
      </c>
      <c r="G89" s="106">
        <f>IFERROR(VLOOKUP($B89,'EOD - SEPTEMBER 28, 2026'!$B$2:$G$991,6,FALSE),0)</f>
        <v>800</v>
      </c>
      <c r="H89" s="107">
        <f t="shared" si="13"/>
        <v>470.625</v>
      </c>
      <c r="I89" s="107">
        <f t="shared" si="14"/>
        <v>2494.375</v>
      </c>
      <c r="J89" s="107">
        <f t="shared" si="10"/>
        <v>250</v>
      </c>
      <c r="M89" s="188"/>
      <c r="N89" s="109"/>
      <c r="O89" s="109"/>
      <c r="P89" s="109"/>
      <c r="R89" s="110"/>
    </row>
    <row r="90" spans="1:18" s="108" customFormat="1" ht="17.399999999999999">
      <c r="A90" s="101">
        <v>88</v>
      </c>
      <c r="B90" s="129" t="s">
        <v>299</v>
      </c>
      <c r="C90" s="159" t="s">
        <v>316</v>
      </c>
      <c r="D90" s="103" t="str">
        <f>B90&amp;" "&amp;C90</f>
        <v>DDN-1823 Purok 3A Upper Tubod Carmen Davao del Norte</v>
      </c>
      <c r="E90" s="104" t="s">
        <v>332</v>
      </c>
      <c r="F90" s="106">
        <f>IFERROR(VLOOKUP($B90,'EOD - SEPTEMBER 28, 2026'!$B$2:$G$991,3,FALSE),0)</f>
        <v>740</v>
      </c>
      <c r="G90" s="106">
        <f>IFERROR(VLOOKUP($B90,'EOD - SEPTEMBER 28, 2026'!$B$2:$G$991,6,FALSE),0)</f>
        <v>0</v>
      </c>
      <c r="H90" s="107">
        <f t="shared" ref="H90:H106" si="15">F90*0.125</f>
        <v>92.5</v>
      </c>
      <c r="I90" s="107">
        <f t="shared" ref="I90:I106" si="16">F90-G90-H90</f>
        <v>647.5</v>
      </c>
      <c r="J90" s="107">
        <f t="shared" si="10"/>
        <v>250</v>
      </c>
      <c r="M90" s="188"/>
      <c r="N90" s="109"/>
      <c r="O90" s="109"/>
      <c r="P90" s="109"/>
      <c r="R90" s="110"/>
    </row>
    <row r="91" spans="1:18" s="108" customFormat="1" ht="17.399999999999999">
      <c r="A91" s="120">
        <v>89</v>
      </c>
      <c r="B91" s="129" t="s">
        <v>300</v>
      </c>
      <c r="C91" s="159" t="s">
        <v>327</v>
      </c>
      <c r="D91" s="103" t="str">
        <f t="shared" ref="D91:D106" si="17">B91&amp;" "&amp;C91</f>
        <v xml:space="preserve">DDN-1824 Purok 2 Crossing Pilar Southern Davao Panabo City </v>
      </c>
      <c r="E91" s="104" t="s">
        <v>352</v>
      </c>
      <c r="F91" s="106">
        <f>IFERROR(VLOOKUP($B91,'EOD - SEPTEMBER 28, 2026'!$B$2:$G$991,3,FALSE),0)</f>
        <v>3750</v>
      </c>
      <c r="G91" s="106">
        <f>IFERROR(VLOOKUP($B91,'EOD - SEPTEMBER 28, 2026'!$B$2:$G$991,6,FALSE),0)</f>
        <v>0</v>
      </c>
      <c r="H91" s="107">
        <f t="shared" si="15"/>
        <v>468.75</v>
      </c>
      <c r="I91" s="107">
        <f t="shared" si="16"/>
        <v>3281.25</v>
      </c>
      <c r="J91" s="107">
        <f t="shared" si="10"/>
        <v>250</v>
      </c>
      <c r="M91" s="188"/>
      <c r="N91" s="109"/>
      <c r="O91" s="109"/>
      <c r="P91" s="109"/>
      <c r="R91" s="110"/>
    </row>
    <row r="92" spans="1:18" s="108" customFormat="1" ht="17.399999999999999">
      <c r="A92" s="101">
        <v>90</v>
      </c>
      <c r="B92" s="129" t="s">
        <v>301</v>
      </c>
      <c r="C92" s="159" t="s">
        <v>328</v>
      </c>
      <c r="D92" s="103" t="str">
        <f t="shared" si="17"/>
        <v xml:space="preserve">DDN-1825 Purok 1 Durian New Visayas Panabo City </v>
      </c>
      <c r="E92" s="104"/>
      <c r="F92" s="106">
        <f>IFERROR(VLOOKUP($B92,'EOD - SEPTEMBER 28, 2026'!$B$2:$G$991,3,FALSE),0)</f>
        <v>0</v>
      </c>
      <c r="G92" s="106">
        <f>IFERROR(VLOOKUP($B92,'EOD - SEPTEMBER 28, 2026'!$B$2:$G$991,6,FALSE),0)</f>
        <v>0</v>
      </c>
      <c r="H92" s="107">
        <f t="shared" si="15"/>
        <v>0</v>
      </c>
      <c r="I92" s="107">
        <f t="shared" si="16"/>
        <v>0</v>
      </c>
      <c r="J92" s="107" t="str">
        <f t="shared" si="10"/>
        <v>0</v>
      </c>
      <c r="M92" s="188"/>
      <c r="N92" s="109"/>
      <c r="O92" s="109"/>
      <c r="P92" s="109"/>
      <c r="R92" s="110"/>
    </row>
    <row r="93" spans="1:18" s="108" customFormat="1" ht="17.399999999999999">
      <c r="A93" s="120">
        <v>91</v>
      </c>
      <c r="B93" s="129" t="s">
        <v>302</v>
      </c>
      <c r="C93" s="159" t="s">
        <v>317</v>
      </c>
      <c r="D93" s="103" t="str">
        <f t="shared" si="17"/>
        <v>DDN-1793 Purok Narra Talomo Sto.Tomas</v>
      </c>
      <c r="E93" s="104"/>
      <c r="F93" s="106">
        <f>IFERROR(VLOOKUP($B93,'EOD - SEPTEMBER 28, 2026'!$B$2:$G$991,3,FALSE),0)</f>
        <v>0</v>
      </c>
      <c r="G93" s="106">
        <f>IFERROR(VLOOKUP($B93,'EOD - SEPTEMBER 28, 2026'!$B$2:$G$991,6,FALSE),0)</f>
        <v>0</v>
      </c>
      <c r="H93" s="107">
        <f t="shared" si="15"/>
        <v>0</v>
      </c>
      <c r="I93" s="107">
        <f t="shared" si="16"/>
        <v>0</v>
      </c>
      <c r="J93" s="107" t="str">
        <f t="shared" si="10"/>
        <v>0</v>
      </c>
      <c r="M93" s="188"/>
      <c r="N93" s="109"/>
      <c r="O93" s="109"/>
      <c r="P93" s="109"/>
      <c r="R93" s="110"/>
    </row>
    <row r="94" spans="1:18" s="108" customFormat="1" ht="17.399999999999999">
      <c r="A94" s="101">
        <v>92</v>
      </c>
      <c r="B94" s="129" t="s">
        <v>303</v>
      </c>
      <c r="C94" s="159" t="s">
        <v>318</v>
      </c>
      <c r="D94" s="103" t="str">
        <f t="shared" si="17"/>
        <v>DDN-1794 Purok Talisay Talomo Sto. Tomas</v>
      </c>
      <c r="E94" s="104" t="s">
        <v>351</v>
      </c>
      <c r="F94" s="106">
        <f>IFERROR(VLOOKUP($B94,'EOD - SEPTEMBER 28, 2026'!$B$2:$G$991,3,FALSE),0)</f>
        <v>6311</v>
      </c>
      <c r="G94" s="106">
        <f>IFERROR(VLOOKUP($B94,'EOD - SEPTEMBER 28, 2026'!$B$2:$G$991,6,FALSE),0)</f>
        <v>0</v>
      </c>
      <c r="H94" s="107">
        <f t="shared" si="15"/>
        <v>788.875</v>
      </c>
      <c r="I94" s="107">
        <f t="shared" si="16"/>
        <v>5522.125</v>
      </c>
      <c r="J94" s="107">
        <f t="shared" si="10"/>
        <v>310</v>
      </c>
      <c r="M94" s="188"/>
      <c r="N94" s="109"/>
      <c r="O94" s="109"/>
      <c r="P94" s="109"/>
      <c r="R94" s="110"/>
    </row>
    <row r="95" spans="1:18" s="108" customFormat="1" ht="17.399999999999999">
      <c r="A95" s="120">
        <v>93</v>
      </c>
      <c r="B95" s="129" t="s">
        <v>304</v>
      </c>
      <c r="C95" s="159" t="s">
        <v>319</v>
      </c>
      <c r="D95" s="103" t="str">
        <f t="shared" si="17"/>
        <v>DDN-1795 Purok 3 San Miguel Sto. Tomas davao Del Norte</v>
      </c>
      <c r="E95" s="104"/>
      <c r="F95" s="106">
        <f>IFERROR(VLOOKUP($B95,'EOD - SEPTEMBER 28, 2026'!$B$2:$G$991,3,FALSE),0)</f>
        <v>0</v>
      </c>
      <c r="G95" s="106">
        <f>IFERROR(VLOOKUP($B95,'EOD - SEPTEMBER 28, 2026'!$B$2:$G$991,6,FALSE),0)</f>
        <v>0</v>
      </c>
      <c r="H95" s="107">
        <f t="shared" si="15"/>
        <v>0</v>
      </c>
      <c r="I95" s="107">
        <f t="shared" si="16"/>
        <v>0</v>
      </c>
      <c r="J95" s="107" t="str">
        <f t="shared" si="10"/>
        <v>0</v>
      </c>
      <c r="M95" s="188"/>
      <c r="N95" s="109"/>
      <c r="O95" s="109"/>
      <c r="P95" s="109"/>
      <c r="R95" s="110"/>
    </row>
    <row r="96" spans="1:18" s="108" customFormat="1" ht="17.399999999999999">
      <c r="A96" s="101">
        <v>94</v>
      </c>
      <c r="B96" s="129" t="s">
        <v>305</v>
      </c>
      <c r="C96" s="159" t="s">
        <v>320</v>
      </c>
      <c r="D96" s="103" t="str">
        <f t="shared" si="17"/>
        <v>DDN-1796 Purok 2 Salvacion Carmen Davao Del Norte</v>
      </c>
      <c r="E96" s="104"/>
      <c r="F96" s="106">
        <f>IFERROR(VLOOKUP($B96,'EOD - SEPTEMBER 28, 2026'!$B$2:$G$991,3,FALSE),0)</f>
        <v>0</v>
      </c>
      <c r="G96" s="106">
        <f>IFERROR(VLOOKUP($B96,'EOD - SEPTEMBER 28, 2026'!$B$2:$G$991,6,FALSE),0)</f>
        <v>0</v>
      </c>
      <c r="H96" s="107">
        <f t="shared" si="15"/>
        <v>0</v>
      </c>
      <c r="I96" s="107">
        <f t="shared" si="16"/>
        <v>0</v>
      </c>
      <c r="J96" s="107" t="str">
        <f t="shared" si="10"/>
        <v>0</v>
      </c>
      <c r="M96" s="188"/>
      <c r="N96" s="109"/>
      <c r="O96" s="109"/>
      <c r="P96" s="109"/>
      <c r="R96" s="110"/>
    </row>
    <row r="97" spans="1:18" s="108" customFormat="1" ht="17.399999999999999">
      <c r="A97" s="120">
        <v>95</v>
      </c>
      <c r="B97" s="129" t="s">
        <v>306</v>
      </c>
      <c r="C97" s="159" t="s">
        <v>321</v>
      </c>
      <c r="D97" s="103" t="str">
        <f t="shared" si="17"/>
        <v>DDN-1797 Orchid St. Salvacion Panabo City Davao Del Norte</v>
      </c>
      <c r="E97" s="104" t="s">
        <v>121</v>
      </c>
      <c r="F97" s="106">
        <f>IFERROR(VLOOKUP($B97,'EOD - SEPTEMBER 28, 2026'!$B$2:$G$991,3,FALSE),0)</f>
        <v>3980</v>
      </c>
      <c r="G97" s="106">
        <f>IFERROR(VLOOKUP($B97,'EOD - SEPTEMBER 28, 2026'!$B$2:$G$991,6,FALSE),0)</f>
        <v>0</v>
      </c>
      <c r="H97" s="107">
        <f t="shared" si="15"/>
        <v>497.5</v>
      </c>
      <c r="I97" s="107">
        <f t="shared" si="16"/>
        <v>3482.5</v>
      </c>
      <c r="J97" s="107">
        <f t="shared" si="10"/>
        <v>250</v>
      </c>
      <c r="M97" s="188"/>
      <c r="N97" s="109"/>
      <c r="O97" s="109"/>
      <c r="P97" s="109"/>
      <c r="R97" s="110"/>
    </row>
    <row r="98" spans="1:18" s="108" customFormat="1" ht="17.399999999999999">
      <c r="A98" s="101">
        <v>96</v>
      </c>
      <c r="B98" s="129" t="s">
        <v>307</v>
      </c>
      <c r="C98" s="159" t="s">
        <v>329</v>
      </c>
      <c r="D98" s="103" t="str">
        <f t="shared" si="17"/>
        <v>DDN-1798 Prk 27, Joesil Village San Vicente Panabo City</v>
      </c>
      <c r="E98" s="104"/>
      <c r="F98" s="106">
        <f>IFERROR(VLOOKUP($B98,'EOD - SEPTEMBER 28, 2026'!$B$2:$G$991,3,FALSE),0)</f>
        <v>0</v>
      </c>
      <c r="G98" s="106">
        <f>IFERROR(VLOOKUP($B98,'EOD - SEPTEMBER 28, 2026'!$B$2:$G$991,6,FALSE),0)</f>
        <v>0</v>
      </c>
      <c r="H98" s="107">
        <f t="shared" si="15"/>
        <v>0</v>
      </c>
      <c r="I98" s="107">
        <f t="shared" si="16"/>
        <v>0</v>
      </c>
      <c r="J98" s="107" t="str">
        <f t="shared" si="10"/>
        <v>0</v>
      </c>
      <c r="M98" s="188"/>
      <c r="N98" s="109"/>
      <c r="O98" s="109"/>
      <c r="P98" s="109"/>
      <c r="R98" s="110"/>
    </row>
    <row r="99" spans="1:18" s="108" customFormat="1" ht="17.399999999999999">
      <c r="A99" s="120">
        <v>97</v>
      </c>
      <c r="B99" s="129" t="s">
        <v>308</v>
      </c>
      <c r="C99" s="159" t="s">
        <v>330</v>
      </c>
      <c r="D99" s="103" t="str">
        <f t="shared" si="17"/>
        <v xml:space="preserve">DDN-1799 Kape-Kape St., Prk 1-A Balagunan Sto. Tomas </v>
      </c>
      <c r="E99" s="104" t="s">
        <v>346</v>
      </c>
      <c r="F99" s="106">
        <f>IFERROR(VLOOKUP($B99,'EOD - SEPTEMBER 28, 2026'!$B$2:$G$991,3,FALSE),0)</f>
        <v>2768</v>
      </c>
      <c r="G99" s="106">
        <f>IFERROR(VLOOKUP($B99,'EOD - SEPTEMBER 28, 2026'!$B$2:$G$991,6,FALSE),0)</f>
        <v>0</v>
      </c>
      <c r="H99" s="107">
        <f t="shared" si="15"/>
        <v>346</v>
      </c>
      <c r="I99" s="107">
        <f t="shared" si="16"/>
        <v>2422</v>
      </c>
      <c r="J99" s="107">
        <f t="shared" ref="J99:J106" si="18">IF((AND(F99&gt;=100,F99&lt;5000)),$J$113,IF((AND(F99&gt;=5000,F99&lt;6000)),$J$114,IF((AND(F99&gt;=6000,F99&lt;7000)),$J$115,IF((AND(F99&gt;=7000,F99&lt;8000)),$J$116,IF((AND(F99&gt;=8000,F99&lt;9000)),$J$117,IF((AND(F99&gt;=9000,F99&lt;10000)),$J$118,IF((AND(F99&gt;=10000,F99&lt;11000)),$J$119,IF((AND(F99&gt;=11000,F99&lt;12000)),$J$120,IF((AND(F99&gt;=12000,F99&lt;13000)),$J$121,IF((AND(F99&gt;=13000,F99&lt;14000)),$J$122,IF((AND(F99&gt;=14000,F99&lt;15000)),$J$123,IF((AND(F99&gt;=15000,F99&lt;16000)),$J$124,IF((AND(F99&gt;=16000,F99&lt;17000)),$J$125,IF((AND(F99&gt;=17000,F99&lt;18000)),$J$126,IF((AND(F99&gt;=18000,F99&lt;19000)),$J$127,IF((AND(F99&gt;=19000,F99&lt;20000)),$J$128,IF((AND(F99&gt;=20000,F99&lt;21000)),$J$129,IF((AND(F99&gt;=21000,F99&lt;22000)),$J$130,IF((AND(F99&gt;=22000,F99&lt;23000)),$J$131,IF((AND(F99&gt;=23000,F99&lt;24000)),$J$132,IF((AND(F99&gt;=24000,F99&lt;25000)),$J$133,IF((AND(F99&gt;=25000,F99&lt;26000)),$J$134,IF((AND(F99&gt;=26000,F99&lt;27000)),$J$135,IF((AND(F99&gt;=27000,F99&lt;28000)),$J$136,IF((AND(F99&gt;=28000,F99&lt;29000)),$J$137,IF((AND(F99&gt;=29000,F99&lt;30000)),$J$138,IF((AND(F99&gt;=30000,F99&lt;31000)),$J$139,IF((AND(F99&gt;=31000,F99&lt;32000)),$J$140,IF((AND(F99&gt;=32000,F99&lt;33000)),$J$141,IF((AND(F99&gt;=33000,F99&lt;34000)),$J$142,IF((AND(F99&gt;=34000,F99&lt;35000)),$J$143,IF((AND(F99&gt;=35000,F99&lt;36000)),$J$144,IF((AND(F99&gt;=36000,F99&lt;37000)),$J$145,IF((AND(F99&gt;=37000,F99&lt;38000)),$J$146,IF((AND(F99&gt;=38000,F99&lt;39000)),$J$147,IF((AND(F99&gt;=39000,F99&lt;40000)),$J$148,IF((AND(F99&gt;=40000,F99&lt;41000)),$J$149,IF((AND(F99&gt;=41000,F99&lt;42000)),$J$150,IF((AND(F99&gt;=42000,F99&lt;43000)),$J$151,IF((AND(F99&gt;=43000,F99&lt;44000)),$J$152,IF((AND(F99&gt;=44000,F99&lt;45000)),$J$153,IF((AND(F99&gt;=45000,F99&lt;46000)),$J$154,IF((AND(F99&gt;=46000,F99&lt;47000)),$J$155,IF((AND(F99&gt;=47000,F99&lt;48000)),$J$156,IF((AND(F99&gt;=48000,F99&lt;49000)),$J$157,IF((AND(F99&gt;=49000,F99&lt;50000)),$J$158,IF((AND(F99&gt;=50000,F99&lt;51000)),$J$159,IF((AND(F99&gt;=51000,F99&lt;52000)),$J$160,IF((AND(F99&gt;=52000,F99&lt;53000)),$J$161,IF((AND(F99&gt;=53000,F99&lt;54000)),$J$162,IF((AND(F99&gt;=54000,F99&lt;55000)),$J$163,IF((AND(F99&gt;=55000,F99&lt;56000)),$J$164,IF((AND(F99&gt;=56000,F99&lt;57000)),$J$165,IF((AND(F99&gt;=57000,F99&lt;58000)),$J$166,IF((AND(F99&gt;=58000,F99&lt;59000)),$J$167,IF((AND(F99&gt;=59000,F99&lt;60000)),$J$168,IF((AND(F99&gt;=60000,F99&lt;61000)),$J$169,"0")))))))))))))))))))))))))))))))))))))))))))))))))))))))))</f>
        <v>250</v>
      </c>
      <c r="M99" s="188"/>
      <c r="N99" s="109"/>
      <c r="O99" s="109"/>
      <c r="P99" s="109"/>
      <c r="R99" s="110"/>
    </row>
    <row r="100" spans="1:18" s="108" customFormat="1" ht="17.399999999999999">
      <c r="A100" s="101">
        <v>98</v>
      </c>
      <c r="B100" s="129" t="s">
        <v>309</v>
      </c>
      <c r="C100" s="159" t="s">
        <v>322</v>
      </c>
      <c r="D100" s="103" t="str">
        <f t="shared" si="17"/>
        <v>DDN-1800 Purok 5 Madaum Tagum City Davao del Norte</v>
      </c>
      <c r="E100" s="104"/>
      <c r="F100" s="106">
        <f>IFERROR(VLOOKUP($B100,'EOD - SEPTEMBER 28, 2026'!$B$2:$G$991,3,FALSE),0)</f>
        <v>0</v>
      </c>
      <c r="G100" s="106">
        <f>IFERROR(VLOOKUP($B100,'EOD - SEPTEMBER 28, 2026'!$B$2:$G$991,6,FALSE),0)</f>
        <v>0</v>
      </c>
      <c r="H100" s="107">
        <f t="shared" si="15"/>
        <v>0</v>
      </c>
      <c r="I100" s="107">
        <f t="shared" si="16"/>
        <v>0</v>
      </c>
      <c r="J100" s="107" t="str">
        <f t="shared" si="18"/>
        <v>0</v>
      </c>
      <c r="M100" s="188"/>
      <c r="N100" s="109"/>
      <c r="O100" s="109"/>
      <c r="P100" s="109"/>
      <c r="R100" s="110"/>
    </row>
    <row r="101" spans="1:18" s="108" customFormat="1" ht="17.399999999999999">
      <c r="A101" s="120">
        <v>99</v>
      </c>
      <c r="B101" s="129" t="s">
        <v>310</v>
      </c>
      <c r="C101" s="159" t="s">
        <v>323</v>
      </c>
      <c r="D101" s="103" t="str">
        <f t="shared" si="17"/>
        <v>DDN-1801 Purok 1 Balagunan Sto. Tomas Davao del Norte</v>
      </c>
      <c r="E101" s="104" t="s">
        <v>368</v>
      </c>
      <c r="F101" s="106">
        <f>IFERROR(VLOOKUP($B101,'EOD - SEPTEMBER 28, 2026'!$B$2:$G$991,3,FALSE),0)</f>
        <v>1968</v>
      </c>
      <c r="G101" s="106">
        <f>IFERROR(VLOOKUP($B101,'EOD - SEPTEMBER 28, 2026'!$B$2:$G$991,6,FALSE),0)</f>
        <v>0</v>
      </c>
      <c r="H101" s="107">
        <f t="shared" si="15"/>
        <v>246</v>
      </c>
      <c r="I101" s="107">
        <f t="shared" si="16"/>
        <v>1722</v>
      </c>
      <c r="J101" s="107">
        <f t="shared" si="18"/>
        <v>250</v>
      </c>
      <c r="M101" s="188"/>
      <c r="N101" s="109"/>
      <c r="O101" s="109"/>
      <c r="P101" s="109"/>
      <c r="R101" s="110"/>
    </row>
    <row r="102" spans="1:18" s="108" customFormat="1" ht="17.399999999999999">
      <c r="A102" s="101">
        <v>100</v>
      </c>
      <c r="B102" s="129" t="s">
        <v>311</v>
      </c>
      <c r="C102" s="159" t="s">
        <v>324</v>
      </c>
      <c r="D102" s="103" t="str">
        <f t="shared" si="17"/>
        <v>DDN-1802 Purok 4, FD RD 1 Northgate Saypon Uno Tibal-og Sto. Tomas</v>
      </c>
      <c r="E102" s="104" t="s">
        <v>361</v>
      </c>
      <c r="F102" s="106">
        <f>IFERROR(VLOOKUP($B102,'EOD - SEPTEMBER 28, 2026'!$B$2:$G$991,3,FALSE),0)</f>
        <v>960</v>
      </c>
      <c r="G102" s="106">
        <f>IFERROR(VLOOKUP($B102,'EOD - SEPTEMBER 28, 2026'!$B$2:$G$991,6,FALSE),0)</f>
        <v>0</v>
      </c>
      <c r="H102" s="107">
        <f t="shared" si="15"/>
        <v>120</v>
      </c>
      <c r="I102" s="107">
        <f t="shared" si="16"/>
        <v>840</v>
      </c>
      <c r="J102" s="107">
        <f t="shared" si="18"/>
        <v>250</v>
      </c>
      <c r="M102" s="188"/>
      <c r="N102" s="109"/>
      <c r="O102" s="109"/>
      <c r="P102" s="109"/>
      <c r="R102" s="110"/>
    </row>
    <row r="103" spans="1:18" s="108" customFormat="1" ht="17.399999999999999">
      <c r="A103" s="120">
        <v>101</v>
      </c>
      <c r="B103" s="129" t="s">
        <v>312</v>
      </c>
      <c r="C103" s="159" t="s">
        <v>325</v>
      </c>
      <c r="D103" s="103" t="str">
        <f t="shared" si="17"/>
        <v>DDN-1803 Prk 1-A Sto. Niño Carmen Davao del Norte</v>
      </c>
      <c r="E103" s="104"/>
      <c r="F103" s="106">
        <f>IFERROR(VLOOKUP($B103,'EOD - SEPTEMBER 28, 2026'!$B$2:$G$991,3,FALSE),0)</f>
        <v>0</v>
      </c>
      <c r="G103" s="106">
        <f>IFERROR(VLOOKUP($B103,'EOD - SEPTEMBER 28, 2026'!$B$2:$G$991,6,FALSE),0)</f>
        <v>0</v>
      </c>
      <c r="H103" s="107">
        <f t="shared" si="15"/>
        <v>0</v>
      </c>
      <c r="I103" s="107">
        <f t="shared" si="16"/>
        <v>0</v>
      </c>
      <c r="J103" s="107" t="str">
        <f t="shared" si="18"/>
        <v>0</v>
      </c>
      <c r="M103" s="188"/>
      <c r="N103" s="109"/>
      <c r="O103" s="109"/>
      <c r="P103" s="109"/>
      <c r="R103" s="110"/>
    </row>
    <row r="104" spans="1:18" s="108" customFormat="1" ht="17.399999999999999">
      <c r="A104" s="101">
        <v>102</v>
      </c>
      <c r="B104" s="129" t="s">
        <v>313</v>
      </c>
      <c r="C104" s="159" t="s">
        <v>325</v>
      </c>
      <c r="D104" s="103" t="str">
        <f t="shared" si="17"/>
        <v>DDN-1804 Prk 1-A Sto. Niño Carmen Davao del Norte</v>
      </c>
      <c r="E104" s="104"/>
      <c r="F104" s="106">
        <f>IFERROR(VLOOKUP($B104,'EOD - SEPTEMBER 28, 2026'!$B$2:$G$991,3,FALSE),0)</f>
        <v>0</v>
      </c>
      <c r="G104" s="106">
        <f>IFERROR(VLOOKUP($B104,'EOD - SEPTEMBER 28, 2026'!$B$2:$G$991,6,FALSE),0)</f>
        <v>0</v>
      </c>
      <c r="H104" s="107">
        <f t="shared" si="15"/>
        <v>0</v>
      </c>
      <c r="I104" s="107">
        <f t="shared" si="16"/>
        <v>0</v>
      </c>
      <c r="J104" s="107" t="str">
        <f t="shared" si="18"/>
        <v>0</v>
      </c>
      <c r="M104" s="188"/>
      <c r="N104" s="109"/>
      <c r="O104" s="109"/>
      <c r="P104" s="109"/>
      <c r="R104" s="110"/>
    </row>
    <row r="105" spans="1:18" s="108" customFormat="1" ht="17.399999999999999">
      <c r="A105" s="120">
        <v>103</v>
      </c>
      <c r="B105" s="129" t="s">
        <v>314</v>
      </c>
      <c r="C105" s="159" t="s">
        <v>326</v>
      </c>
      <c r="D105" s="103" t="str">
        <f t="shared" si="17"/>
        <v>DDN-1805 Peda St San Francisco Panabo City Davao del Norte</v>
      </c>
      <c r="E105" s="104"/>
      <c r="F105" s="106">
        <f>IFERROR(VLOOKUP($B105,'EOD - SEPTEMBER 28, 2026'!$B$2:$G$991,3,FALSE),0)</f>
        <v>0</v>
      </c>
      <c r="G105" s="106">
        <f>IFERROR(VLOOKUP($B105,'EOD - SEPTEMBER 28, 2026'!$B$2:$G$991,6,FALSE),0)</f>
        <v>0</v>
      </c>
      <c r="H105" s="107">
        <f t="shared" si="15"/>
        <v>0</v>
      </c>
      <c r="I105" s="107">
        <f t="shared" si="16"/>
        <v>0</v>
      </c>
      <c r="J105" s="107" t="str">
        <f t="shared" si="18"/>
        <v>0</v>
      </c>
      <c r="M105" s="188"/>
      <c r="N105" s="109"/>
      <c r="O105" s="109"/>
      <c r="P105" s="109"/>
      <c r="R105" s="110"/>
    </row>
    <row r="106" spans="1:18" s="108" customFormat="1" ht="17.399999999999999">
      <c r="A106" s="101">
        <v>104</v>
      </c>
      <c r="B106" s="129" t="s">
        <v>315</v>
      </c>
      <c r="C106" s="159" t="s">
        <v>331</v>
      </c>
      <c r="D106" s="103" t="str">
        <f t="shared" si="17"/>
        <v>DDN-1806 Purok 6 A, Peda St San Francisco Panabo City</v>
      </c>
      <c r="E106" s="104" t="s">
        <v>335</v>
      </c>
      <c r="F106" s="106">
        <f>IFERROR(VLOOKUP($B106,'EOD - SEPTEMBER 28, 2026'!$B$2:$G$991,3,FALSE),0)</f>
        <v>2535</v>
      </c>
      <c r="G106" s="106">
        <f>IFERROR(VLOOKUP($B106,'EOD - SEPTEMBER 28, 2026'!$B$2:$G$991,6,FALSE),0)</f>
        <v>0</v>
      </c>
      <c r="H106" s="107">
        <f t="shared" si="15"/>
        <v>316.875</v>
      </c>
      <c r="I106" s="107">
        <f t="shared" si="16"/>
        <v>2218.125</v>
      </c>
      <c r="J106" s="107">
        <f t="shared" si="18"/>
        <v>250</v>
      </c>
      <c r="M106" s="188"/>
      <c r="N106" s="109"/>
      <c r="O106" s="109"/>
      <c r="P106" s="109"/>
      <c r="R106" s="110"/>
    </row>
    <row r="107" spans="1:18" ht="18.75" customHeight="1">
      <c r="A107" s="51"/>
      <c r="B107" s="15"/>
      <c r="C107" s="16"/>
      <c r="D107" s="52" t="s">
        <v>9</v>
      </c>
      <c r="E107" s="24" t="s">
        <v>287</v>
      </c>
      <c r="F107" s="19"/>
      <c r="G107" s="19"/>
      <c r="H107" s="20"/>
      <c r="I107" s="20"/>
      <c r="J107" s="20">
        <v>500</v>
      </c>
      <c r="M107" s="188"/>
      <c r="N107" s="22"/>
      <c r="O107" s="22"/>
      <c r="P107" s="22"/>
      <c r="R107" s="23"/>
    </row>
    <row r="108" spans="1:18" ht="19.5" customHeight="1">
      <c r="A108" s="4"/>
      <c r="B108" s="15"/>
      <c r="C108" s="16"/>
      <c r="D108" s="52" t="s">
        <v>9</v>
      </c>
      <c r="E108" s="33" t="s">
        <v>247</v>
      </c>
      <c r="F108" s="19"/>
      <c r="G108" s="19"/>
      <c r="H108" s="20"/>
      <c r="I108" s="53"/>
      <c r="J108" s="20">
        <v>500</v>
      </c>
      <c r="M108" s="54"/>
      <c r="N108" s="22"/>
      <c r="O108" s="22"/>
      <c r="P108" s="22"/>
      <c r="R108" s="23"/>
    </row>
    <row r="109" spans="1:18" customFormat="1" ht="17.25" customHeight="1">
      <c r="A109" s="128"/>
      <c r="B109" s="129"/>
      <c r="C109" s="16"/>
      <c r="D109" s="130" t="s">
        <v>9</v>
      </c>
      <c r="E109" s="131" t="s">
        <v>92</v>
      </c>
      <c r="F109" s="19"/>
      <c r="G109" s="19"/>
      <c r="H109" s="132"/>
      <c r="I109" s="133"/>
      <c r="J109" s="132">
        <v>500</v>
      </c>
      <c r="L109" s="134"/>
      <c r="M109" s="135"/>
      <c r="N109" s="135"/>
      <c r="O109" s="135"/>
      <c r="Q109" s="136"/>
    </row>
    <row r="110" spans="1:18" ht="21.75" customHeight="1">
      <c r="A110" s="4"/>
      <c r="B110" s="15"/>
      <c r="C110" s="16"/>
      <c r="D110" s="52" t="s">
        <v>9</v>
      </c>
      <c r="E110" s="33" t="s">
        <v>17</v>
      </c>
      <c r="F110" s="19"/>
      <c r="G110" s="19"/>
      <c r="H110" s="20"/>
      <c r="I110" s="53"/>
      <c r="J110" s="20">
        <v>500</v>
      </c>
      <c r="M110" s="54"/>
      <c r="N110" s="22"/>
      <c r="O110" s="22"/>
      <c r="P110" s="22"/>
      <c r="R110" s="23"/>
    </row>
    <row r="111" spans="1:18" ht="21.75" customHeight="1">
      <c r="A111" s="4"/>
      <c r="B111" s="15"/>
      <c r="C111" s="16"/>
      <c r="D111" s="52"/>
      <c r="E111" s="33" t="s">
        <v>379</v>
      </c>
      <c r="F111" s="19"/>
      <c r="G111" s="19"/>
      <c r="H111" s="20"/>
      <c r="I111" s="53"/>
      <c r="J111" s="20">
        <v>500</v>
      </c>
      <c r="M111" s="54"/>
      <c r="N111" s="22"/>
      <c r="O111" s="22"/>
      <c r="P111" s="22"/>
      <c r="R111" s="23"/>
    </row>
    <row r="112" spans="1:18" ht="21.75" customHeight="1">
      <c r="A112" s="4"/>
      <c r="B112" s="15"/>
      <c r="C112" s="55" t="s">
        <v>10</v>
      </c>
      <c r="D112" s="55" t="s">
        <v>10</v>
      </c>
      <c r="E112" s="4"/>
      <c r="F112" s="53">
        <f>SUM(F3:F110)</f>
        <v>548366</v>
      </c>
      <c r="G112" s="53">
        <f>SUM(G3:G110)</f>
        <v>63400</v>
      </c>
      <c r="H112" s="53">
        <f>SUM(H3:H110)</f>
        <v>68545.75</v>
      </c>
      <c r="I112" s="53">
        <f>SUM(I3:I110)</f>
        <v>416420.25</v>
      </c>
      <c r="J112" s="53">
        <f>SUM(J3:J111)</f>
        <v>27810</v>
      </c>
      <c r="N112" s="22"/>
      <c r="O112" s="22"/>
      <c r="P112" s="22"/>
      <c r="R112" s="23"/>
    </row>
    <row r="113" spans="2:18" ht="18" hidden="1" customHeight="1">
      <c r="B113" s="15"/>
      <c r="C113" s="1"/>
      <c r="J113" s="56">
        <v>250</v>
      </c>
      <c r="N113" s="22"/>
      <c r="O113" s="22"/>
      <c r="P113" s="22"/>
      <c r="R113" s="23"/>
    </row>
    <row r="114" spans="2:18" ht="18" hidden="1" customHeight="1">
      <c r="B114" s="15"/>
      <c r="C114" s="1"/>
      <c r="H114" s="1">
        <v>5000</v>
      </c>
      <c r="I114" s="1">
        <v>6000</v>
      </c>
      <c r="J114" s="56">
        <v>300</v>
      </c>
      <c r="N114" s="22"/>
      <c r="O114" s="22"/>
      <c r="P114" s="22"/>
      <c r="R114" s="23"/>
    </row>
    <row r="115" spans="2:18" ht="18" hidden="1" customHeight="1">
      <c r="B115" s="15"/>
      <c r="C115" s="1"/>
      <c r="H115" s="1">
        <f t="shared" ref="H115:H146" si="19">H114+1000</f>
        <v>6000</v>
      </c>
      <c r="I115" s="1">
        <f t="shared" ref="I115:I146" si="20">I114+1000</f>
        <v>7000</v>
      </c>
      <c r="J115" s="56">
        <f t="shared" ref="J115:J146" si="21">J114+10</f>
        <v>310</v>
      </c>
      <c r="N115" s="22"/>
      <c r="O115" s="22"/>
      <c r="P115" s="22"/>
      <c r="R115" s="23"/>
    </row>
    <row r="116" spans="2:18" ht="18" hidden="1" customHeight="1">
      <c r="B116" s="15"/>
      <c r="C116" s="1"/>
      <c r="H116" s="1">
        <f t="shared" si="19"/>
        <v>7000</v>
      </c>
      <c r="I116" s="1">
        <f t="shared" si="20"/>
        <v>8000</v>
      </c>
      <c r="J116" s="56">
        <f t="shared" si="21"/>
        <v>320</v>
      </c>
      <c r="N116" s="22"/>
      <c r="O116" s="22"/>
      <c r="P116" s="22"/>
      <c r="R116" s="23"/>
    </row>
    <row r="117" spans="2:18" ht="18" hidden="1" customHeight="1">
      <c r="B117" s="15"/>
      <c r="C117" s="1"/>
      <c r="H117" s="1">
        <f t="shared" si="19"/>
        <v>8000</v>
      </c>
      <c r="I117" s="1">
        <f t="shared" si="20"/>
        <v>9000</v>
      </c>
      <c r="J117" s="56">
        <f t="shared" si="21"/>
        <v>330</v>
      </c>
      <c r="P117" s="22"/>
    </row>
    <row r="118" spans="2:18" ht="18" hidden="1" customHeight="1">
      <c r="B118" s="15"/>
      <c r="C118" s="1"/>
      <c r="H118" s="1">
        <f t="shared" si="19"/>
        <v>9000</v>
      </c>
      <c r="I118" s="1">
        <f t="shared" si="20"/>
        <v>10000</v>
      </c>
      <c r="J118" s="56">
        <f t="shared" si="21"/>
        <v>340</v>
      </c>
      <c r="P118" s="22"/>
    </row>
    <row r="119" spans="2:18" ht="18" hidden="1" customHeight="1">
      <c r="B119" s="15"/>
      <c r="C119" s="1"/>
      <c r="H119" s="1">
        <f t="shared" si="19"/>
        <v>10000</v>
      </c>
      <c r="I119" s="1">
        <f t="shared" si="20"/>
        <v>11000</v>
      </c>
      <c r="J119" s="56">
        <f t="shared" si="21"/>
        <v>350</v>
      </c>
    </row>
    <row r="120" spans="2:18" ht="18" hidden="1" customHeight="1">
      <c r="B120" s="15"/>
      <c r="C120" s="1"/>
      <c r="H120" s="1">
        <f t="shared" si="19"/>
        <v>11000</v>
      </c>
      <c r="I120" s="1">
        <f t="shared" si="20"/>
        <v>12000</v>
      </c>
      <c r="J120" s="56">
        <f t="shared" si="21"/>
        <v>360</v>
      </c>
    </row>
    <row r="121" spans="2:18" ht="18" hidden="1" customHeight="1">
      <c r="B121" s="15"/>
      <c r="C121" s="1"/>
      <c r="H121" s="1">
        <f t="shared" si="19"/>
        <v>12000</v>
      </c>
      <c r="I121" s="1">
        <f t="shared" si="20"/>
        <v>13000</v>
      </c>
      <c r="J121" s="56">
        <f t="shared" si="21"/>
        <v>370</v>
      </c>
    </row>
    <row r="122" spans="2:18" ht="18" hidden="1" customHeight="1">
      <c r="B122" s="15"/>
      <c r="C122" s="1"/>
      <c r="H122" s="1">
        <f t="shared" si="19"/>
        <v>13000</v>
      </c>
      <c r="I122" s="1">
        <f t="shared" si="20"/>
        <v>14000</v>
      </c>
      <c r="J122" s="56">
        <f t="shared" si="21"/>
        <v>380</v>
      </c>
    </row>
    <row r="123" spans="2:18" ht="18" hidden="1" customHeight="1">
      <c r="B123" s="15"/>
      <c r="C123" s="1"/>
      <c r="H123" s="1">
        <f t="shared" si="19"/>
        <v>14000</v>
      </c>
      <c r="I123" s="1">
        <f t="shared" si="20"/>
        <v>15000</v>
      </c>
      <c r="J123" s="56">
        <f t="shared" si="21"/>
        <v>390</v>
      </c>
    </row>
    <row r="124" spans="2:18" ht="18" hidden="1" customHeight="1">
      <c r="B124" s="15"/>
      <c r="C124" s="1"/>
      <c r="H124" s="1">
        <f t="shared" si="19"/>
        <v>15000</v>
      </c>
      <c r="I124" s="1">
        <f t="shared" si="20"/>
        <v>16000</v>
      </c>
      <c r="J124" s="56">
        <f t="shared" si="21"/>
        <v>400</v>
      </c>
    </row>
    <row r="125" spans="2:18" ht="18" hidden="1" customHeight="1">
      <c r="B125" s="15"/>
      <c r="C125" s="1"/>
      <c r="H125" s="1">
        <f t="shared" si="19"/>
        <v>16000</v>
      </c>
      <c r="I125" s="1">
        <f t="shared" si="20"/>
        <v>17000</v>
      </c>
      <c r="J125" s="56">
        <f t="shared" si="21"/>
        <v>410</v>
      </c>
    </row>
    <row r="126" spans="2:18" ht="18" hidden="1" customHeight="1">
      <c r="B126" s="15"/>
      <c r="C126" s="1"/>
      <c r="H126" s="1">
        <f t="shared" si="19"/>
        <v>17000</v>
      </c>
      <c r="I126" s="1">
        <f t="shared" si="20"/>
        <v>18000</v>
      </c>
      <c r="J126" s="56">
        <f t="shared" si="21"/>
        <v>420</v>
      </c>
    </row>
    <row r="127" spans="2:18" ht="18" hidden="1" customHeight="1">
      <c r="B127" s="15"/>
      <c r="C127" s="1"/>
      <c r="H127" s="1">
        <f t="shared" si="19"/>
        <v>18000</v>
      </c>
      <c r="I127" s="1">
        <f t="shared" si="20"/>
        <v>19000</v>
      </c>
      <c r="J127" s="56">
        <f t="shared" si="21"/>
        <v>430</v>
      </c>
    </row>
    <row r="128" spans="2:18" ht="18" hidden="1" customHeight="1">
      <c r="B128" s="15"/>
      <c r="C128" s="1"/>
      <c r="H128" s="1">
        <f t="shared" si="19"/>
        <v>19000</v>
      </c>
      <c r="I128" s="1">
        <f t="shared" si="20"/>
        <v>20000</v>
      </c>
      <c r="J128" s="56">
        <f t="shared" si="21"/>
        <v>440</v>
      </c>
    </row>
    <row r="129" spans="2:10" ht="18" hidden="1" customHeight="1">
      <c r="B129" s="15"/>
      <c r="C129" s="1"/>
      <c r="H129" s="1">
        <f t="shared" si="19"/>
        <v>20000</v>
      </c>
      <c r="I129" s="1">
        <f t="shared" si="20"/>
        <v>21000</v>
      </c>
      <c r="J129" s="56">
        <f t="shared" si="21"/>
        <v>450</v>
      </c>
    </row>
    <row r="130" spans="2:10" ht="15.6" hidden="1">
      <c r="B130" s="15"/>
      <c r="C130" s="1"/>
      <c r="H130" s="1">
        <f t="shared" si="19"/>
        <v>21000</v>
      </c>
      <c r="I130" s="1">
        <f t="shared" si="20"/>
        <v>22000</v>
      </c>
      <c r="J130" s="56">
        <f t="shared" si="21"/>
        <v>460</v>
      </c>
    </row>
    <row r="131" spans="2:10" ht="15.6" hidden="1">
      <c r="B131" s="15"/>
      <c r="C131" s="1"/>
      <c r="H131" s="1">
        <f t="shared" si="19"/>
        <v>22000</v>
      </c>
      <c r="I131" s="1">
        <f t="shared" si="20"/>
        <v>23000</v>
      </c>
      <c r="J131" s="56">
        <f t="shared" si="21"/>
        <v>470</v>
      </c>
    </row>
    <row r="132" spans="2:10" ht="15.6" hidden="1">
      <c r="B132" s="15"/>
      <c r="C132" s="1"/>
      <c r="H132" s="1">
        <f t="shared" si="19"/>
        <v>23000</v>
      </c>
      <c r="I132" s="1">
        <f t="shared" si="20"/>
        <v>24000</v>
      </c>
      <c r="J132" s="56">
        <f t="shared" si="21"/>
        <v>480</v>
      </c>
    </row>
    <row r="133" spans="2:10" ht="15.6" hidden="1">
      <c r="B133" s="15"/>
      <c r="C133" s="1"/>
      <c r="H133" s="1">
        <f t="shared" si="19"/>
        <v>24000</v>
      </c>
      <c r="I133" s="1">
        <f t="shared" si="20"/>
        <v>25000</v>
      </c>
      <c r="J133" s="56">
        <f t="shared" si="21"/>
        <v>490</v>
      </c>
    </row>
    <row r="134" spans="2:10" ht="15.6" hidden="1">
      <c r="B134" s="15"/>
      <c r="C134" s="1"/>
      <c r="H134" s="1">
        <f t="shared" si="19"/>
        <v>25000</v>
      </c>
      <c r="I134" s="1">
        <f t="shared" si="20"/>
        <v>26000</v>
      </c>
      <c r="J134" s="56">
        <f t="shared" si="21"/>
        <v>500</v>
      </c>
    </row>
    <row r="135" spans="2:10" ht="15.6" hidden="1">
      <c r="B135" s="15"/>
      <c r="C135" s="1"/>
      <c r="H135" s="1">
        <f t="shared" si="19"/>
        <v>26000</v>
      </c>
      <c r="I135" s="1">
        <f t="shared" si="20"/>
        <v>27000</v>
      </c>
      <c r="J135" s="56">
        <f t="shared" si="21"/>
        <v>510</v>
      </c>
    </row>
    <row r="136" spans="2:10" ht="15.6" hidden="1">
      <c r="B136" s="15"/>
      <c r="C136" s="1"/>
      <c r="H136" s="1">
        <f t="shared" si="19"/>
        <v>27000</v>
      </c>
      <c r="I136" s="1">
        <f t="shared" si="20"/>
        <v>28000</v>
      </c>
      <c r="J136" s="56">
        <f t="shared" si="21"/>
        <v>520</v>
      </c>
    </row>
    <row r="137" spans="2:10" ht="15.6" hidden="1">
      <c r="B137" s="15"/>
      <c r="C137" s="1"/>
      <c r="H137" s="1">
        <f t="shared" si="19"/>
        <v>28000</v>
      </c>
      <c r="I137" s="1">
        <f t="shared" si="20"/>
        <v>29000</v>
      </c>
      <c r="J137" s="56">
        <f t="shared" si="21"/>
        <v>530</v>
      </c>
    </row>
    <row r="138" spans="2:10" ht="15.6" hidden="1">
      <c r="B138" s="15"/>
      <c r="C138" s="1"/>
      <c r="H138" s="1">
        <f t="shared" si="19"/>
        <v>29000</v>
      </c>
      <c r="I138" s="1">
        <f t="shared" si="20"/>
        <v>30000</v>
      </c>
      <c r="J138" s="56">
        <f t="shared" si="21"/>
        <v>540</v>
      </c>
    </row>
    <row r="139" spans="2:10" ht="15.6" hidden="1">
      <c r="B139" s="15"/>
      <c r="C139" s="1"/>
      <c r="H139" s="1">
        <f t="shared" si="19"/>
        <v>30000</v>
      </c>
      <c r="I139" s="1">
        <f t="shared" si="20"/>
        <v>31000</v>
      </c>
      <c r="J139" s="56">
        <f t="shared" si="21"/>
        <v>550</v>
      </c>
    </row>
    <row r="140" spans="2:10" ht="15.6" hidden="1">
      <c r="B140" s="15"/>
      <c r="C140" s="1"/>
      <c r="H140" s="1">
        <f t="shared" si="19"/>
        <v>31000</v>
      </c>
      <c r="I140" s="1">
        <f t="shared" si="20"/>
        <v>32000</v>
      </c>
      <c r="J140" s="56">
        <f t="shared" si="21"/>
        <v>560</v>
      </c>
    </row>
    <row r="141" spans="2:10" ht="15.6" hidden="1">
      <c r="B141" s="15"/>
      <c r="C141" s="1"/>
      <c r="H141" s="1">
        <f t="shared" si="19"/>
        <v>32000</v>
      </c>
      <c r="I141" s="1">
        <f t="shared" si="20"/>
        <v>33000</v>
      </c>
      <c r="J141" s="56">
        <f t="shared" si="21"/>
        <v>570</v>
      </c>
    </row>
    <row r="142" spans="2:10" ht="15.6" hidden="1">
      <c r="B142" s="15"/>
      <c r="C142" s="1"/>
      <c r="H142" s="1">
        <f t="shared" si="19"/>
        <v>33000</v>
      </c>
      <c r="I142" s="1">
        <f t="shared" si="20"/>
        <v>34000</v>
      </c>
      <c r="J142" s="56">
        <f t="shared" si="21"/>
        <v>580</v>
      </c>
    </row>
    <row r="143" spans="2:10" ht="15.6" hidden="1">
      <c r="B143" s="15"/>
      <c r="C143" s="1"/>
      <c r="H143" s="1">
        <f t="shared" si="19"/>
        <v>34000</v>
      </c>
      <c r="I143" s="1">
        <f t="shared" si="20"/>
        <v>35000</v>
      </c>
      <c r="J143" s="56">
        <f t="shared" si="21"/>
        <v>590</v>
      </c>
    </row>
    <row r="144" spans="2:10" ht="15.6" hidden="1">
      <c r="B144" s="15"/>
      <c r="C144" s="1"/>
      <c r="H144" s="1">
        <f t="shared" si="19"/>
        <v>35000</v>
      </c>
      <c r="I144" s="1">
        <f t="shared" si="20"/>
        <v>36000</v>
      </c>
      <c r="J144" s="56">
        <f t="shared" si="21"/>
        <v>600</v>
      </c>
    </row>
    <row r="145" spans="2:10" ht="15.6" hidden="1">
      <c r="B145" s="15"/>
      <c r="C145" s="1"/>
      <c r="H145" s="1">
        <f t="shared" si="19"/>
        <v>36000</v>
      </c>
      <c r="I145" s="1">
        <f t="shared" si="20"/>
        <v>37000</v>
      </c>
      <c r="J145" s="56">
        <f t="shared" si="21"/>
        <v>610</v>
      </c>
    </row>
    <row r="146" spans="2:10" ht="15.6" hidden="1">
      <c r="B146" s="15"/>
      <c r="C146" s="1"/>
      <c r="H146" s="1">
        <f t="shared" si="19"/>
        <v>37000</v>
      </c>
      <c r="I146" s="1">
        <f t="shared" si="20"/>
        <v>38000</v>
      </c>
      <c r="J146" s="56">
        <f t="shared" si="21"/>
        <v>620</v>
      </c>
    </row>
    <row r="147" spans="2:10" ht="15.6" hidden="1">
      <c r="B147" s="15"/>
      <c r="C147" s="1"/>
      <c r="H147" s="1">
        <f t="shared" ref="H147:H165" si="22">H146+1000</f>
        <v>38000</v>
      </c>
      <c r="I147" s="1">
        <f t="shared" ref="I147:I165" si="23">I146+1000</f>
        <v>39000</v>
      </c>
      <c r="J147" s="56">
        <f t="shared" ref="J147:J165" si="24">J146+10</f>
        <v>630</v>
      </c>
    </row>
    <row r="148" spans="2:10" ht="15.6" hidden="1">
      <c r="B148" s="15"/>
      <c r="C148" s="1"/>
      <c r="H148" s="1">
        <f t="shared" si="22"/>
        <v>39000</v>
      </c>
      <c r="I148" s="1">
        <f t="shared" si="23"/>
        <v>40000</v>
      </c>
      <c r="J148" s="56">
        <f t="shared" si="24"/>
        <v>640</v>
      </c>
    </row>
    <row r="149" spans="2:10" ht="15.6" hidden="1">
      <c r="B149" s="15"/>
      <c r="C149" s="1"/>
      <c r="H149" s="1">
        <f t="shared" si="22"/>
        <v>40000</v>
      </c>
      <c r="I149" s="1">
        <f t="shared" si="23"/>
        <v>41000</v>
      </c>
      <c r="J149" s="56">
        <f t="shared" si="24"/>
        <v>650</v>
      </c>
    </row>
    <row r="150" spans="2:10" ht="15.6" hidden="1">
      <c r="B150" s="15"/>
      <c r="C150" s="1"/>
      <c r="H150" s="1">
        <f t="shared" si="22"/>
        <v>41000</v>
      </c>
      <c r="I150" s="1">
        <f t="shared" si="23"/>
        <v>42000</v>
      </c>
      <c r="J150" s="56">
        <f t="shared" si="24"/>
        <v>660</v>
      </c>
    </row>
    <row r="151" spans="2:10" ht="15.6" hidden="1">
      <c r="B151" s="15"/>
      <c r="C151" s="1"/>
      <c r="H151" s="1">
        <f t="shared" si="22"/>
        <v>42000</v>
      </c>
      <c r="I151" s="1">
        <f t="shared" si="23"/>
        <v>43000</v>
      </c>
      <c r="J151" s="56">
        <f t="shared" si="24"/>
        <v>670</v>
      </c>
    </row>
    <row r="152" spans="2:10" ht="15.6" hidden="1">
      <c r="B152" s="15"/>
      <c r="C152" s="1"/>
      <c r="H152" s="1">
        <f t="shared" si="22"/>
        <v>43000</v>
      </c>
      <c r="I152" s="1">
        <f t="shared" si="23"/>
        <v>44000</v>
      </c>
      <c r="J152" s="56">
        <f t="shared" si="24"/>
        <v>680</v>
      </c>
    </row>
    <row r="153" spans="2:10" ht="15.6" hidden="1">
      <c r="B153" s="15"/>
      <c r="C153" s="1"/>
      <c r="H153" s="1">
        <f t="shared" si="22"/>
        <v>44000</v>
      </c>
      <c r="I153" s="1">
        <f t="shared" si="23"/>
        <v>45000</v>
      </c>
      <c r="J153" s="56">
        <f t="shared" si="24"/>
        <v>690</v>
      </c>
    </row>
    <row r="154" spans="2:10" ht="15.6" hidden="1">
      <c r="B154" s="15"/>
      <c r="C154" s="1"/>
      <c r="H154" s="1">
        <f t="shared" si="22"/>
        <v>45000</v>
      </c>
      <c r="I154" s="1">
        <f t="shared" si="23"/>
        <v>46000</v>
      </c>
      <c r="J154" s="56">
        <f t="shared" si="24"/>
        <v>700</v>
      </c>
    </row>
    <row r="155" spans="2:10" ht="15.6" hidden="1">
      <c r="B155" s="15"/>
      <c r="C155" s="1"/>
      <c r="H155" s="1">
        <f t="shared" si="22"/>
        <v>46000</v>
      </c>
      <c r="I155" s="1">
        <f t="shared" si="23"/>
        <v>47000</v>
      </c>
      <c r="J155" s="22">
        <f t="shared" si="24"/>
        <v>710</v>
      </c>
    </row>
    <row r="156" spans="2:10" ht="15.6" hidden="1">
      <c r="B156" s="15"/>
      <c r="C156" s="1"/>
      <c r="H156" s="1">
        <f t="shared" si="22"/>
        <v>47000</v>
      </c>
      <c r="I156" s="1">
        <f t="shared" si="23"/>
        <v>48000</v>
      </c>
      <c r="J156" s="22">
        <f t="shared" si="24"/>
        <v>720</v>
      </c>
    </row>
    <row r="157" spans="2:10" ht="15.6" hidden="1">
      <c r="B157" s="15"/>
      <c r="C157" s="1"/>
      <c r="H157" s="1">
        <f t="shared" si="22"/>
        <v>48000</v>
      </c>
      <c r="I157" s="1">
        <f t="shared" si="23"/>
        <v>49000</v>
      </c>
      <c r="J157" s="22">
        <f t="shared" si="24"/>
        <v>730</v>
      </c>
    </row>
    <row r="158" spans="2:10" ht="15.6" hidden="1">
      <c r="B158" s="15"/>
      <c r="C158" s="1"/>
      <c r="H158" s="1">
        <f t="shared" si="22"/>
        <v>49000</v>
      </c>
      <c r="I158" s="1">
        <f t="shared" si="23"/>
        <v>50000</v>
      </c>
      <c r="J158" s="22">
        <f t="shared" si="24"/>
        <v>740</v>
      </c>
    </row>
    <row r="159" spans="2:10" ht="15.6" hidden="1">
      <c r="B159" s="15"/>
      <c r="C159" s="1"/>
      <c r="H159" s="1">
        <f t="shared" si="22"/>
        <v>50000</v>
      </c>
      <c r="I159" s="1">
        <f t="shared" si="23"/>
        <v>51000</v>
      </c>
      <c r="J159" s="22">
        <f t="shared" si="24"/>
        <v>750</v>
      </c>
    </row>
    <row r="160" spans="2:10" ht="15.6" hidden="1">
      <c r="B160" s="15"/>
      <c r="C160" s="1"/>
      <c r="H160" s="1">
        <f t="shared" si="22"/>
        <v>51000</v>
      </c>
      <c r="I160" s="1">
        <f t="shared" si="23"/>
        <v>52000</v>
      </c>
      <c r="J160" s="22">
        <f t="shared" si="24"/>
        <v>760</v>
      </c>
    </row>
    <row r="161" spans="1:10" ht="15.6" hidden="1">
      <c r="B161" s="15"/>
      <c r="C161" s="1"/>
      <c r="H161" s="1">
        <f t="shared" si="22"/>
        <v>52000</v>
      </c>
      <c r="I161" s="1">
        <f t="shared" si="23"/>
        <v>53000</v>
      </c>
      <c r="J161" s="22">
        <f t="shared" si="24"/>
        <v>770</v>
      </c>
    </row>
    <row r="162" spans="1:10" ht="15.6" hidden="1">
      <c r="B162" s="15"/>
      <c r="C162" s="1"/>
      <c r="H162" s="1">
        <f t="shared" si="22"/>
        <v>53000</v>
      </c>
      <c r="I162" s="1">
        <f t="shared" si="23"/>
        <v>54000</v>
      </c>
      <c r="J162" s="22">
        <f t="shared" si="24"/>
        <v>780</v>
      </c>
    </row>
    <row r="163" spans="1:10" ht="15.6" hidden="1">
      <c r="B163" s="15"/>
      <c r="C163" s="1"/>
      <c r="H163" s="1">
        <f t="shared" si="22"/>
        <v>54000</v>
      </c>
      <c r="I163" s="1">
        <f t="shared" si="23"/>
        <v>55000</v>
      </c>
      <c r="J163" s="22">
        <f t="shared" si="24"/>
        <v>790</v>
      </c>
    </row>
    <row r="164" spans="1:10" ht="15.6" hidden="1">
      <c r="B164" s="15"/>
      <c r="C164" s="1"/>
      <c r="H164" s="1">
        <f t="shared" si="22"/>
        <v>55000</v>
      </c>
      <c r="I164" s="1">
        <f t="shared" si="23"/>
        <v>56000</v>
      </c>
      <c r="J164" s="22">
        <f t="shared" si="24"/>
        <v>800</v>
      </c>
    </row>
    <row r="165" spans="1:10" ht="15.6" hidden="1">
      <c r="B165" s="57"/>
      <c r="C165" s="1"/>
      <c r="H165" s="1">
        <f t="shared" si="22"/>
        <v>56000</v>
      </c>
      <c r="I165" s="1">
        <f t="shared" si="23"/>
        <v>57000</v>
      </c>
      <c r="J165" s="22">
        <f t="shared" si="24"/>
        <v>810</v>
      </c>
    </row>
    <row r="166" spans="1:10" ht="19.5" customHeight="1">
      <c r="A166" s="4"/>
      <c r="B166" s="15"/>
      <c r="C166" s="4"/>
      <c r="D166" s="4"/>
      <c r="E166" s="4"/>
      <c r="F166" s="4"/>
      <c r="G166" s="4"/>
      <c r="H166" s="73" t="s">
        <v>6</v>
      </c>
      <c r="I166" s="53">
        <f>H112</f>
        <v>68545.75</v>
      </c>
      <c r="J166" s="138"/>
    </row>
    <row r="167" spans="1:10" ht="18.75" customHeight="1">
      <c r="A167" s="4"/>
      <c r="B167" s="15"/>
      <c r="C167" s="25"/>
      <c r="D167" s="25"/>
      <c r="E167" s="139"/>
      <c r="F167" s="140"/>
      <c r="G167" s="141"/>
      <c r="H167" s="61" t="s">
        <v>11</v>
      </c>
      <c r="I167" s="53">
        <f>SUM(I112,I166)</f>
        <v>484966</v>
      </c>
      <c r="J167" s="138"/>
    </row>
    <row r="168" spans="1:10" ht="22.35" customHeight="1">
      <c r="B168" s="58"/>
      <c r="C168" s="62" t="s">
        <v>76</v>
      </c>
      <c r="D168" s="62" t="s">
        <v>76</v>
      </c>
      <c r="E168" s="31"/>
      <c r="F168" s="13"/>
      <c r="G168" s="13"/>
      <c r="H168" s="13"/>
      <c r="I168" s="13"/>
      <c r="J168" s="22"/>
    </row>
    <row r="169" spans="1:10" ht="27.6" customHeight="1">
      <c r="B169" s="58"/>
      <c r="C169" s="63" t="s">
        <v>217</v>
      </c>
      <c r="D169" s="63" t="s">
        <v>77</v>
      </c>
      <c r="E169" s="64"/>
      <c r="F169" s="65"/>
      <c r="G169" s="21"/>
      <c r="H169" s="21"/>
      <c r="I169" s="21"/>
      <c r="J169" s="22"/>
    </row>
    <row r="170" spans="1:10" ht="23.1" customHeight="1">
      <c r="D170" s="66"/>
      <c r="E170" s="67"/>
      <c r="F170" s="65"/>
      <c r="G170" s="21"/>
      <c r="H170" s="21"/>
      <c r="I170" s="21"/>
    </row>
    <row r="171" spans="1:10" ht="26.1" customHeight="1">
      <c r="D171" s="66"/>
      <c r="E171" s="67"/>
      <c r="F171" s="65"/>
      <c r="G171" s="21"/>
      <c r="H171" s="21"/>
      <c r="I171" s="21"/>
    </row>
    <row r="172" spans="1:10" ht="21">
      <c r="D172" s="60"/>
      <c r="E172" s="67"/>
      <c r="F172" s="65"/>
    </row>
    <row r="173" spans="1:10" ht="21">
      <c r="D173" s="60"/>
      <c r="E173" s="67"/>
      <c r="F173" s="65"/>
    </row>
    <row r="174" spans="1:10" ht="21">
      <c r="D174" s="60"/>
      <c r="E174" s="68"/>
      <c r="F174" s="65"/>
    </row>
    <row r="175" spans="1:10" ht="21">
      <c r="D175" s="60"/>
      <c r="E175" s="68"/>
      <c r="F175" s="65"/>
    </row>
    <row r="176" spans="1:10" ht="17.399999999999999">
      <c r="D176" s="60"/>
      <c r="E176" s="31"/>
    </row>
    <row r="177" spans="4:5" ht="17.399999999999999">
      <c r="D177" s="60"/>
      <c r="E177" s="31"/>
    </row>
    <row r="178" spans="4:5" ht="17.399999999999999">
      <c r="D178" s="66"/>
      <c r="E178" s="31"/>
    </row>
    <row r="179" spans="4:5" ht="17.399999999999999">
      <c r="D179" s="60"/>
      <c r="E179" s="31"/>
    </row>
  </sheetData>
  <mergeCells count="2">
    <mergeCell ref="F1:J1"/>
    <mergeCell ref="M69:M107"/>
  </mergeCells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zoomScale="70" workbookViewId="0">
      <selection activeCell="B1" sqref="B1"/>
    </sheetView>
  </sheetViews>
  <sheetFormatPr defaultColWidth="9.109375" defaultRowHeight="13.8"/>
  <cols>
    <col min="1" max="1" width="56.44140625" style="1" customWidth="1"/>
    <col min="2" max="2" width="33.44140625" style="1" customWidth="1"/>
    <col min="3" max="3" width="21.6640625" style="1" customWidth="1"/>
    <col min="4" max="4" width="21.109375" style="1" customWidth="1"/>
    <col min="5" max="5" width="20.6640625" style="1" customWidth="1"/>
    <col min="6" max="6" width="19.109375" style="1" customWidth="1"/>
    <col min="7" max="7" width="17.33203125" style="1" customWidth="1"/>
    <col min="8" max="8" width="9.109375" style="1"/>
    <col min="9" max="9" width="15" style="1" bestFit="1" customWidth="1"/>
    <col min="10" max="12" width="13.44140625" style="1" bestFit="1" customWidth="1"/>
    <col min="13" max="13" width="12.44140625" style="1" customWidth="1"/>
    <col min="14" max="14" width="9.88671875" style="1" bestFit="1" customWidth="1"/>
    <col min="15" max="15" width="10.109375" style="1" bestFit="1" customWidth="1"/>
    <col min="16" max="16384" width="9.109375" style="1"/>
  </cols>
  <sheetData>
    <row r="1" spans="1:15" ht="30">
      <c r="A1" s="6" t="s">
        <v>0</v>
      </c>
      <c r="B1" s="7">
        <f>Sheet1!E1</f>
        <v>46293</v>
      </c>
      <c r="C1" s="186" t="s">
        <v>17</v>
      </c>
      <c r="D1" s="187"/>
      <c r="E1" s="187"/>
      <c r="F1" s="187"/>
      <c r="G1" s="187"/>
    </row>
    <row r="2" spans="1:15" ht="19.5" customHeight="1">
      <c r="A2" s="11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15" ht="17.399999999999999" hidden="1">
      <c r="A3" s="17"/>
      <c r="B3" s="69"/>
      <c r="C3" s="53"/>
      <c r="D3" s="53"/>
      <c r="E3" s="20"/>
      <c r="F3" s="20"/>
      <c r="G3" s="20"/>
      <c r="K3" s="22"/>
      <c r="L3" s="22"/>
      <c r="M3" s="22"/>
      <c r="N3" s="23"/>
    </row>
    <row r="4" spans="1:15" ht="0.6" customHeight="1">
      <c r="A4" s="32"/>
      <c r="B4" s="70"/>
      <c r="C4" s="53"/>
      <c r="D4" s="53"/>
      <c r="E4" s="20"/>
      <c r="F4" s="20"/>
      <c r="G4" s="20"/>
      <c r="K4" s="22"/>
      <c r="L4" s="22"/>
      <c r="M4" s="22"/>
      <c r="O4" s="23"/>
    </row>
    <row r="5" spans="1:15" ht="0.6" customHeight="1">
      <c r="A5" s="25"/>
      <c r="B5" s="70"/>
      <c r="C5" s="53"/>
      <c r="D5" s="53"/>
      <c r="E5" s="20"/>
      <c r="F5" s="20"/>
      <c r="G5" s="20"/>
      <c r="K5" s="22"/>
      <c r="L5" s="22"/>
      <c r="M5" s="22"/>
      <c r="O5" s="23"/>
    </row>
    <row r="6" spans="1:15" ht="17.399999999999999">
      <c r="A6" s="25" t="str">
        <f>Sheet1!D70</f>
        <v>DDN 1722-P18 Feeder Rd.3, Sto. Tomas</v>
      </c>
      <c r="B6" s="70" t="str">
        <f>Sheet1!E70</f>
        <v>JANICE LABISTO</v>
      </c>
      <c r="C6" s="53">
        <f>Sheet1!F70</f>
        <v>2919</v>
      </c>
      <c r="D6" s="53">
        <f>Sheet1!G70</f>
        <v>0</v>
      </c>
      <c r="E6" s="20">
        <f t="shared" ref="E6:E19" si="0">C6*0.125</f>
        <v>364.875</v>
      </c>
      <c r="F6" s="20">
        <f t="shared" ref="F6:F32" si="1">C6-D6-E6</f>
        <v>2554.125</v>
      </c>
      <c r="G6" s="20">
        <f t="shared" ref="G6:G31" si="2">IF((AND(C6&gt;=100,C6&lt;5000)),$G$49,IF((AND(C6&gt;=5000,C6&lt;6000)),$G$50,IF((AND(C6&gt;=6000,C6&lt;7000)),$G$51,IF((AND(C6&gt;=7000,C6&lt;8000)),$G$52,IF((AND(C6&gt;=8000,C6&lt;9000)),$G$53,IF((AND(C6&gt;=9000,C6&lt;10000)),$G$54,IF((AND(C6&gt;=10000,C6&lt;11000)),$G$55,IF((AND(C6&gt;=11000,C6&lt;12000)),$G$56,IF((AND(C6&gt;=12000,C6&lt;13000)),$G$57,IF((AND(C6&gt;=13000,C6&lt;14000)),$G$58,IF((AND(C6&gt;=14000,C6&lt;15000)),$G$59,IF((AND(C6&gt;=15000,C6&lt;16000)),$G$60,IF((AND(C6&gt;=16000,C6&lt;17000)),$G$61,IF((AND(C6&gt;=17000,C6&lt;18000)),$G$62,IF((AND(C6&gt;=18000,C6&lt;19000)),$G$63,IF((AND(C6&gt;=19000,C6&lt;20000)),$G$64,IF((AND(C6&gt;=20000,C6&lt;21000)),$G$65,IF((AND(C6&gt;=21000,C6&lt;22000)),$G$66,IF((AND(C6&gt;=22000,C6&lt;23000)),$G$67,IF((AND(C6&gt;=23000,C6&lt;24000)),$G$68,IF((AND(C6&gt;=24000,C6&lt;25000)),$G$69,IF((AND(C6&gt;=25000,C6&lt;26000)),$G$70,IF((AND(C6&gt;=26000,C6&lt;27000)),$G$71,IF((AND(C6&gt;=27000,C6&lt;28000)),$G$72,IF((AND(C6&gt;=28000,C6&lt;29000)),$G$73,IF((AND(C6&gt;=29000,C6&lt;30000)),$G$74,IF((AND(C6&gt;=30000,C6&lt;31000)),$G$75,IF((AND(C6&gt;=31000,C6&lt;32000)),$G$76,IF((AND(C6&gt;=32000,C6&lt;33000)),$G$77,IF((AND(C6&gt;=33000,C6&lt;34000)),$G$78,IF((AND(C6&gt;=34000,C6&lt;35000)),$G$79,IF((AND(C6&gt;=35000,C6&lt;36000)),$G$80,IF((AND(C6&gt;=36000,C6&lt;37000)),$G$81,IF((AND(C6&gt;=37000,C6&lt;38000)),$G$82,IF((AND(C6&gt;=38000,C6&lt;39000)),$G$83,IF((AND(C6&gt;=39000,C6&lt;40000)),$G$84,IF((AND(C6&gt;=40000,C6&lt;41000)),$G$85,IF((AND(C6&gt;=41000,C6&lt;42000)),$G$86,IF((AND(C6&gt;=42000,C6&lt;43000)),$G$87,IF((AND(C6&gt;=43000,C6&lt;44000)),$G$88,IF((AND(C6&gt;=44000,C6&lt;45000)),$G$89,IF((AND(C6&gt;=45000,C6&lt;46000)),$G$90,IF((AND(C6&gt;=46000,C6&lt;47000)),$G$91,IF((AND(C6&gt;=47000,C6&lt;48000)),$G$92,IF((AND(C6&gt;=48000,C6&lt;49000)),$G$93,IF((AND(C6&gt;=49000,C6&lt;50000)),$G$94,IF((AND(C6&gt;=50000,C6&lt;51000)),$G$95,IF((AND(C6&gt;=51000,C6&lt;52000)),$G$96,IF((AND(C6&gt;=52000,C6&lt;53000)),$G$97,IF((AND(C6&gt;=53000,C6&lt;54000)),$G$98,IF((AND(C6&gt;=54000,C6&lt;55000)),$G$99,IF((AND(C6&gt;=55000,C6&lt;56000)),$G$100,IF((AND(C6&gt;=56000,C6&lt;57000)),$G$101,IF((AND(C6&gt;=57000,C6&lt;58000)),$G$102,IF((AND(C6&gt;=58000,C6&lt;59000)),$G$103,IF((AND(C6&gt;=59000,C6&lt;60000)),$G$104,IF((AND(C6&gt;=60000,C6&lt;61000)),$G$105,"0")))))))))))))))))))))))))))))))))))))))))))))))))))))))))</f>
        <v>250</v>
      </c>
      <c r="K6" s="22"/>
      <c r="L6" s="22"/>
      <c r="M6" s="22"/>
      <c r="O6" s="23"/>
    </row>
    <row r="7" spans="1:15" ht="17.399999999999999">
      <c r="A7" s="17" t="str">
        <f>Sheet1!D71</f>
        <v>DDN 1723-P1, Kimamon, Sto. Tomas</v>
      </c>
      <c r="B7" s="69" t="str">
        <f>Sheet1!E71</f>
        <v>MILOJEAN EDILLOR BALATAYO</v>
      </c>
      <c r="C7" s="53">
        <f>Sheet1!F71</f>
        <v>17674</v>
      </c>
      <c r="D7" s="53">
        <f>Sheet1!G71</f>
        <v>1600</v>
      </c>
      <c r="E7" s="20">
        <f t="shared" si="0"/>
        <v>2209.25</v>
      </c>
      <c r="F7" s="20">
        <f t="shared" si="1"/>
        <v>13864.75</v>
      </c>
      <c r="G7" s="20">
        <f t="shared" si="2"/>
        <v>420</v>
      </c>
      <c r="K7" s="22"/>
      <c r="L7" s="22"/>
      <c r="M7" s="22"/>
      <c r="O7" s="23"/>
    </row>
    <row r="8" spans="1:15" ht="17.399999999999999">
      <c r="A8" s="25" t="str">
        <f>Sheet1!D13</f>
        <v xml:space="preserve">DDN 423-P-Santan,Brgy. Bincungan,Tagum </v>
      </c>
      <c r="B8" s="70" t="str">
        <f>Sheet1!E13</f>
        <v>REALIZA MIGULLAS</v>
      </c>
      <c r="C8" s="53">
        <f>Sheet1!F13</f>
        <v>3365</v>
      </c>
      <c r="D8" s="53">
        <f>Sheet1!G13</f>
        <v>800</v>
      </c>
      <c r="E8" s="20">
        <f t="shared" si="0"/>
        <v>420.625</v>
      </c>
      <c r="F8" s="20">
        <f t="shared" si="1"/>
        <v>2144.375</v>
      </c>
      <c r="G8" s="20">
        <f t="shared" si="2"/>
        <v>250</v>
      </c>
      <c r="K8" s="22"/>
      <c r="L8" s="22"/>
      <c r="M8" s="22"/>
      <c r="O8" s="23"/>
    </row>
    <row r="9" spans="1:15" ht="17.399999999999999">
      <c r="A9" s="25" t="str">
        <f>Sheet1!D44</f>
        <v>DDN 777-Bincungan 2,Tagum City</v>
      </c>
      <c r="B9" s="70" t="str">
        <f>Sheet1!E44</f>
        <v>GLENDA OLINGAY</v>
      </c>
      <c r="C9" s="53">
        <f>Sheet1!F44</f>
        <v>6575</v>
      </c>
      <c r="D9" s="53">
        <f>Sheet1!G44</f>
        <v>0</v>
      </c>
      <c r="E9" s="20">
        <f t="shared" si="0"/>
        <v>821.875</v>
      </c>
      <c r="F9" s="20">
        <f t="shared" si="1"/>
        <v>5753.125</v>
      </c>
      <c r="G9" s="20">
        <f t="shared" si="2"/>
        <v>310</v>
      </c>
      <c r="K9" s="22"/>
      <c r="L9" s="22"/>
      <c r="M9" s="22"/>
      <c r="O9" s="23"/>
    </row>
    <row r="10" spans="1:15" ht="17.399999999999999">
      <c r="A10" s="25" t="str">
        <f>Sheet1!D34</f>
        <v>DDN 767-Feeder Road 1-Azucena Street, Sto. Tomas</v>
      </c>
      <c r="B10" s="70" t="str">
        <f>Sheet1!E34</f>
        <v>APRILYN V. CAHINTONG</v>
      </c>
      <c r="C10" s="53">
        <f>Sheet1!F34</f>
        <v>16263</v>
      </c>
      <c r="D10" s="53">
        <f>Sheet1!G34</f>
        <v>7200</v>
      </c>
      <c r="E10" s="20">
        <f t="shared" si="0"/>
        <v>2032.875</v>
      </c>
      <c r="F10" s="20">
        <f t="shared" si="1"/>
        <v>7030.125</v>
      </c>
      <c r="G10" s="20">
        <f t="shared" si="2"/>
        <v>410</v>
      </c>
      <c r="K10" s="22"/>
      <c r="L10" s="22"/>
      <c r="M10" s="22"/>
      <c r="O10" s="23"/>
    </row>
    <row r="11" spans="1:15" ht="17.399999999999999">
      <c r="A11" s="25" t="str">
        <f>Sheet1!D51</f>
        <v>DDN 1422-Bobongon,Sto.Tomas</v>
      </c>
      <c r="B11" s="70" t="str">
        <f>Sheet1!E51</f>
        <v>MARCIA CABUDLAN</v>
      </c>
      <c r="C11" s="53">
        <f>Sheet1!F51</f>
        <v>3474</v>
      </c>
      <c r="D11" s="53">
        <f>Sheet1!G51</f>
        <v>0</v>
      </c>
      <c r="E11" s="20">
        <f t="shared" si="0"/>
        <v>434.25</v>
      </c>
      <c r="F11" s="20">
        <f t="shared" si="1"/>
        <v>3039.75</v>
      </c>
      <c r="G11" s="20">
        <f t="shared" si="2"/>
        <v>250</v>
      </c>
      <c r="K11" s="22"/>
      <c r="L11" s="22"/>
      <c r="M11" s="22"/>
      <c r="O11" s="23"/>
    </row>
    <row r="12" spans="1:15" ht="17.399999999999999">
      <c r="A12" s="25" t="str">
        <f>Sheet1!D29</f>
        <v>DDN 762-Sabungan ni NENE,Tibal.og,Sto.Tomas</v>
      </c>
      <c r="B12" s="70" t="str">
        <f>Sheet1!E29</f>
        <v>DAVILYN GELITO</v>
      </c>
      <c r="C12" s="53">
        <f>Sheet1!F29</f>
        <v>14410</v>
      </c>
      <c r="D12" s="53">
        <f>Sheet1!G29</f>
        <v>4000</v>
      </c>
      <c r="E12" s="20">
        <f t="shared" si="0"/>
        <v>1801.25</v>
      </c>
      <c r="F12" s="20">
        <f t="shared" si="1"/>
        <v>8608.75</v>
      </c>
      <c r="G12" s="20">
        <f t="shared" si="2"/>
        <v>390</v>
      </c>
      <c r="K12" s="22"/>
      <c r="L12" s="22"/>
      <c r="M12" s="22"/>
      <c r="O12" s="23"/>
    </row>
    <row r="13" spans="1:15" ht="17.399999999999999">
      <c r="A13" s="25" t="str">
        <f>Sheet1!D58</f>
        <v>DDN 1524-Darluz Subdivision,Sto.Tomas</v>
      </c>
      <c r="B13" s="70" t="str">
        <f>Sheet1!E58</f>
        <v>MARY JOY BLANCO</v>
      </c>
      <c r="C13" s="53">
        <f>Sheet1!F58</f>
        <v>7984</v>
      </c>
      <c r="D13" s="53">
        <f>Sheet1!G58</f>
        <v>1600</v>
      </c>
      <c r="E13" s="20">
        <f t="shared" si="0"/>
        <v>998</v>
      </c>
      <c r="F13" s="20">
        <f t="shared" si="1"/>
        <v>5386</v>
      </c>
      <c r="G13" s="20">
        <f t="shared" si="2"/>
        <v>320</v>
      </c>
      <c r="K13" s="22"/>
      <c r="L13" s="22"/>
      <c r="M13" s="22"/>
      <c r="O13" s="23"/>
    </row>
    <row r="14" spans="1:15" ht="17.399999999999999">
      <c r="A14" s="25" t="str">
        <f>Sheet1!D38</f>
        <v>DDN 771-Bilyaran,Feeder Road 2,Sto. Tomas</v>
      </c>
      <c r="B14" s="70" t="str">
        <f>Sheet1!E38</f>
        <v>MARY JOYL. POBRE</v>
      </c>
      <c r="C14" s="53">
        <f>Sheet1!F38</f>
        <v>11634</v>
      </c>
      <c r="D14" s="53">
        <f>Sheet1!G38</f>
        <v>1600</v>
      </c>
      <c r="E14" s="20">
        <f t="shared" si="0"/>
        <v>1454.25</v>
      </c>
      <c r="F14" s="20">
        <f t="shared" si="1"/>
        <v>8579.75</v>
      </c>
      <c r="G14" s="20">
        <f t="shared" si="2"/>
        <v>360</v>
      </c>
      <c r="K14" s="22"/>
      <c r="L14" s="22"/>
      <c r="M14" s="22"/>
      <c r="O14" s="23"/>
    </row>
    <row r="15" spans="1:15" ht="17.25" customHeight="1">
      <c r="A15" s="25" t="str">
        <f>Sheet1!D53</f>
        <v>DDN 1474-P#9 Kapwa,Tibal.og,Sto.Tomas</v>
      </c>
      <c r="B15" s="70" t="str">
        <f>Sheet1!E53</f>
        <v>JOCEDYL BUHIA</v>
      </c>
      <c r="C15" s="53">
        <f>Sheet1!F53</f>
        <v>2566</v>
      </c>
      <c r="D15" s="53">
        <f>Sheet1!G53</f>
        <v>800</v>
      </c>
      <c r="E15" s="20">
        <f t="shared" si="0"/>
        <v>320.75</v>
      </c>
      <c r="F15" s="20">
        <f t="shared" si="1"/>
        <v>1445.25</v>
      </c>
      <c r="G15" s="20">
        <f t="shared" si="2"/>
        <v>250</v>
      </c>
      <c r="K15" s="22"/>
      <c r="L15" s="22"/>
      <c r="M15" s="22"/>
      <c r="O15" s="23"/>
    </row>
    <row r="16" spans="1:15" ht="17.399999999999999">
      <c r="A16" s="25" t="str">
        <f>Sheet1!D5</f>
        <v>DDN 352-Near Baranggay Hall,Salvacion,Sto.Tomas</v>
      </c>
      <c r="B16" s="70" t="str">
        <f>Sheet1!E5</f>
        <v>JEHRAMEA MARTE</v>
      </c>
      <c r="C16" s="53">
        <f>Sheet1!F5</f>
        <v>3350</v>
      </c>
      <c r="D16" s="53">
        <f>Sheet1!G5</f>
        <v>0</v>
      </c>
      <c r="E16" s="20">
        <f t="shared" si="0"/>
        <v>418.75</v>
      </c>
      <c r="F16" s="20">
        <f t="shared" si="1"/>
        <v>2931.25</v>
      </c>
      <c r="G16" s="20">
        <f t="shared" si="2"/>
        <v>250</v>
      </c>
      <c r="K16" s="22"/>
      <c r="L16" s="22"/>
      <c r="M16" s="22"/>
      <c r="O16" s="23"/>
    </row>
    <row r="17" spans="1:15" ht="17.399999999999999">
      <c r="A17" s="25" t="str">
        <f>Sheet1!D21</f>
        <v>DDN 754-New Katipunan,Feeder road3,Sto.Tomas</v>
      </c>
      <c r="B17" s="70" t="str">
        <f>Sheet1!E21</f>
        <v>BELLE AMOR QUIZO</v>
      </c>
      <c r="C17" s="53">
        <f>Sheet1!F21</f>
        <v>7565</v>
      </c>
      <c r="D17" s="53">
        <f>Sheet1!G21</f>
        <v>2000</v>
      </c>
      <c r="E17" s="20">
        <f t="shared" si="0"/>
        <v>945.625</v>
      </c>
      <c r="F17" s="20">
        <f t="shared" si="1"/>
        <v>4619.375</v>
      </c>
      <c r="G17" s="20">
        <f t="shared" si="2"/>
        <v>320</v>
      </c>
      <c r="K17" s="22"/>
      <c r="L17" s="22"/>
      <c r="M17" s="22"/>
      <c r="O17" s="23"/>
    </row>
    <row r="18" spans="1:15" ht="17.399999999999999">
      <c r="A18" s="32" t="str">
        <f>Sheet1!D40</f>
        <v>DDN 773-PUROK 3 NEW KATIPUNAN,STO.TOMAS</v>
      </c>
      <c r="B18" s="71" t="str">
        <f>Sheet1!E40</f>
        <v>CHERYL MAE PARAME</v>
      </c>
      <c r="C18" s="53">
        <f>Sheet1!F40</f>
        <v>6378</v>
      </c>
      <c r="D18" s="53">
        <f>Sheet1!G40</f>
        <v>0</v>
      </c>
      <c r="E18" s="20">
        <f t="shared" si="0"/>
        <v>797.25</v>
      </c>
      <c r="F18" s="20">
        <f t="shared" si="1"/>
        <v>5580.75</v>
      </c>
      <c r="G18" s="20">
        <f t="shared" si="2"/>
        <v>310</v>
      </c>
      <c r="K18" s="22"/>
      <c r="L18" s="22"/>
      <c r="M18" s="22"/>
      <c r="O18" s="23"/>
    </row>
    <row r="19" spans="1:15" ht="17.399999999999999">
      <c r="A19" s="25" t="str">
        <f>Sheet1!D56</f>
        <v>DDN 1477-P#6 Libuganon,Tagum City</v>
      </c>
      <c r="B19" s="70" t="str">
        <f>Sheet1!E56</f>
        <v>MELANIE SARAWI</v>
      </c>
      <c r="C19" s="53">
        <f>Sheet1!F56</f>
        <v>4045</v>
      </c>
      <c r="D19" s="53">
        <f>Sheet1!G56</f>
        <v>0</v>
      </c>
      <c r="E19" s="20">
        <f t="shared" si="0"/>
        <v>505.625</v>
      </c>
      <c r="F19" s="20">
        <f t="shared" si="1"/>
        <v>3539.375</v>
      </c>
      <c r="G19" s="20">
        <f t="shared" si="2"/>
        <v>250</v>
      </c>
      <c r="K19" s="22"/>
      <c r="L19" s="22"/>
      <c r="M19" s="22"/>
      <c r="O19" s="23"/>
    </row>
    <row r="20" spans="1:15" ht="17.399999999999999">
      <c r="A20" s="25" t="str">
        <f>Sheet1!D62</f>
        <v>DDN 1591-Purok Rose Bincungan,Tagum</v>
      </c>
      <c r="B20" s="70" t="str">
        <f>Sheet1!E62</f>
        <v>LENIE ORILLO</v>
      </c>
      <c r="C20" s="53">
        <f>Sheet1!F62</f>
        <v>5668</v>
      </c>
      <c r="D20" s="53">
        <f>Sheet1!G62</f>
        <v>0</v>
      </c>
      <c r="E20" s="20">
        <f>C20*0.125</f>
        <v>708.5</v>
      </c>
      <c r="F20" s="20">
        <f t="shared" si="1"/>
        <v>4959.5</v>
      </c>
      <c r="G20" s="20">
        <f t="shared" si="2"/>
        <v>300</v>
      </c>
      <c r="K20" s="22"/>
      <c r="L20" s="22"/>
      <c r="M20" s="22"/>
      <c r="O20" s="23"/>
    </row>
    <row r="21" spans="1:15" ht="17.399999999999999">
      <c r="A21" s="25" t="str">
        <f>Sheet1!D59</f>
        <v>DDN 1586-PUROK SUNFLOWER, BINCUNGAN</v>
      </c>
      <c r="B21" s="70" t="str">
        <f>Sheet1!E59</f>
        <v>ANA MAY DELOS SANTOS</v>
      </c>
      <c r="C21" s="53">
        <f>Sheet1!F59</f>
        <v>5768</v>
      </c>
      <c r="D21" s="53">
        <f>Sheet1!G59</f>
        <v>0</v>
      </c>
      <c r="E21" s="20">
        <f>C21*0.125</f>
        <v>721</v>
      </c>
      <c r="F21" s="20">
        <f t="shared" si="1"/>
        <v>5047</v>
      </c>
      <c r="G21" s="20">
        <f t="shared" si="2"/>
        <v>300</v>
      </c>
      <c r="K21" s="22"/>
      <c r="L21" s="22"/>
      <c r="M21" s="22"/>
      <c r="O21" s="23"/>
    </row>
    <row r="22" spans="1:15" ht="17.399999999999999">
      <c r="A22" s="25" t="str">
        <f>Sheet1!D63</f>
        <v>DDN 1680-P6 NEW KATIPUNAN STO.TOMAS</v>
      </c>
      <c r="B22" s="70" t="str">
        <f>Sheet1!E63</f>
        <v>MARITES RIÑO</v>
      </c>
      <c r="C22" s="53">
        <f>Sheet1!F63</f>
        <v>3525</v>
      </c>
      <c r="D22" s="53">
        <f>Sheet1!G63</f>
        <v>0</v>
      </c>
      <c r="E22" s="20">
        <f>C22*0.125</f>
        <v>440.625</v>
      </c>
      <c r="F22" s="20">
        <f t="shared" si="1"/>
        <v>3084.375</v>
      </c>
      <c r="G22" s="20">
        <f t="shared" si="2"/>
        <v>250</v>
      </c>
      <c r="K22" s="22"/>
      <c r="L22" s="22"/>
      <c r="M22" s="22"/>
      <c r="O22" s="23"/>
    </row>
    <row r="23" spans="1:15" ht="17.399999999999999">
      <c r="A23" s="48" t="str">
        <f>Sheet1!D64</f>
        <v>DDN 1702-P-1B Sto. Tomas/Deactivated</v>
      </c>
      <c r="B23" s="70">
        <f>Sheet1!E64</f>
        <v>0</v>
      </c>
      <c r="C23" s="53">
        <f>Sheet1!F64</f>
        <v>0</v>
      </c>
      <c r="D23" s="53">
        <f>Sheet1!G64</f>
        <v>0</v>
      </c>
      <c r="E23" s="20">
        <f>C23*0.125</f>
        <v>0</v>
      </c>
      <c r="F23" s="20">
        <f t="shared" si="1"/>
        <v>0</v>
      </c>
      <c r="G23" s="20" t="str">
        <f t="shared" si="2"/>
        <v>0</v>
      </c>
      <c r="K23" s="22"/>
      <c r="L23" s="22"/>
      <c r="M23" s="22"/>
      <c r="O23" s="23"/>
    </row>
    <row r="24" spans="1:15" ht="17.399999999999999">
      <c r="A24" s="25" t="str">
        <f>Sheet1!D65</f>
        <v>DDN 1703-P1-A, Sintro, Balagonan, Sto. Tomas</v>
      </c>
      <c r="B24" s="70" t="str">
        <f>Sheet1!E65</f>
        <v>TREXY ECHAVERE</v>
      </c>
      <c r="C24" s="53">
        <f>Sheet1!F65</f>
        <v>3375</v>
      </c>
      <c r="D24" s="53">
        <f>Sheet1!G65</f>
        <v>1200</v>
      </c>
      <c r="E24" s="20">
        <f t="shared" ref="E24:E32" si="3">C24*0.125</f>
        <v>421.875</v>
      </c>
      <c r="F24" s="20">
        <f t="shared" si="1"/>
        <v>1753.125</v>
      </c>
      <c r="G24" s="20">
        <f t="shared" si="2"/>
        <v>250</v>
      </c>
      <c r="K24" s="22"/>
      <c r="L24" s="22"/>
      <c r="M24" s="22"/>
      <c r="O24" s="23"/>
    </row>
    <row r="25" spans="1:15" ht="17.399999999999999">
      <c r="A25" s="25" t="str">
        <f>Sheet1!D66</f>
        <v>DDN 1715-Purok 1B, Menze, Sto. Tomas</v>
      </c>
      <c r="B25" s="70" t="str">
        <f>Sheet1!E66</f>
        <v>SHERIMAE OYON-OYON</v>
      </c>
      <c r="C25" s="53">
        <f>Sheet1!F66</f>
        <v>3232</v>
      </c>
      <c r="D25" s="53">
        <f>Sheet1!G66</f>
        <v>0</v>
      </c>
      <c r="E25" s="20">
        <f t="shared" si="3"/>
        <v>404</v>
      </c>
      <c r="F25" s="20">
        <f t="shared" si="1"/>
        <v>2828</v>
      </c>
      <c r="G25" s="20">
        <f t="shared" si="2"/>
        <v>250</v>
      </c>
      <c r="K25" s="22"/>
      <c r="L25" s="22"/>
      <c r="M25" s="22"/>
      <c r="O25" s="23"/>
    </row>
    <row r="26" spans="1:15" ht="17.399999999999999">
      <c r="A26" s="25" t="str">
        <f>Sheet1!D67</f>
        <v>DDN 1716-PUROK NARRA New Visayas</v>
      </c>
      <c r="B26" s="70" t="str">
        <f>Sheet1!E67</f>
        <v>PRINCESS SOLAMILLO</v>
      </c>
      <c r="C26" s="53">
        <f>Sheet1!F67</f>
        <v>1470</v>
      </c>
      <c r="D26" s="53">
        <f>Sheet1!G67</f>
        <v>0</v>
      </c>
      <c r="E26" s="20">
        <f t="shared" si="3"/>
        <v>183.75</v>
      </c>
      <c r="F26" s="20">
        <f t="shared" si="1"/>
        <v>1286.25</v>
      </c>
      <c r="G26" s="20">
        <f t="shared" si="2"/>
        <v>250</v>
      </c>
      <c r="K26" s="22"/>
      <c r="L26" s="22"/>
      <c r="M26" s="22"/>
      <c r="O26" s="23"/>
    </row>
    <row r="27" spans="1:15" ht="18.899999999999999" customHeight="1">
      <c r="A27" s="25" t="str">
        <f>Sheet1!D69</f>
        <v>DDN 1721-P-20C,VETERANS TIBAL OG STO. TOMAS</v>
      </c>
      <c r="B27" s="70" t="str">
        <f>Sheet1!E69</f>
        <v>CHARLYN MAE BORDADO MARAYAN</v>
      </c>
      <c r="C27" s="53">
        <f>Sheet1!F69</f>
        <v>3269</v>
      </c>
      <c r="D27" s="53">
        <f>Sheet1!G69</f>
        <v>0</v>
      </c>
      <c r="E27" s="20">
        <f t="shared" si="3"/>
        <v>408.625</v>
      </c>
      <c r="F27" s="20">
        <f t="shared" si="1"/>
        <v>2860.375</v>
      </c>
      <c r="G27" s="20">
        <f t="shared" si="2"/>
        <v>250</v>
      </c>
      <c r="K27" s="22"/>
      <c r="L27" s="22"/>
      <c r="M27" s="22"/>
      <c r="O27" s="23"/>
    </row>
    <row r="28" spans="1:15" customFormat="1" ht="17.399999999999999">
      <c r="A28" s="46" t="s">
        <v>78</v>
      </c>
      <c r="B28" s="24" t="s">
        <v>79</v>
      </c>
      <c r="C28" s="53">
        <f>Sheet1!F75</f>
        <v>1638</v>
      </c>
      <c r="D28" s="53">
        <f>Sheet1!G75</f>
        <v>0</v>
      </c>
      <c r="E28" s="20">
        <f t="shared" si="3"/>
        <v>204.75</v>
      </c>
      <c r="F28" s="20">
        <f t="shared" si="1"/>
        <v>1433.25</v>
      </c>
      <c r="G28" s="20">
        <f t="shared" si="2"/>
        <v>250</v>
      </c>
      <c r="K28" s="22"/>
      <c r="L28" s="22"/>
      <c r="M28" s="22"/>
      <c r="O28" s="23"/>
    </row>
    <row r="29" spans="1:15" customFormat="1" ht="17.399999999999999">
      <c r="A29" s="46" t="s">
        <v>80</v>
      </c>
      <c r="B29" s="24" t="s">
        <v>82</v>
      </c>
      <c r="C29" s="53">
        <f>Sheet1!F76</f>
        <v>1705</v>
      </c>
      <c r="D29" s="53">
        <f>Sheet1!G76</f>
        <v>0</v>
      </c>
      <c r="E29" s="20">
        <f t="shared" si="3"/>
        <v>213.125</v>
      </c>
      <c r="F29" s="20">
        <f t="shared" si="1"/>
        <v>1491.875</v>
      </c>
      <c r="G29" s="20">
        <f t="shared" si="2"/>
        <v>250</v>
      </c>
      <c r="K29" s="22"/>
      <c r="L29" s="22"/>
      <c r="M29" s="22"/>
      <c r="O29" s="23"/>
    </row>
    <row r="30" spans="1:15" customFormat="1" ht="17.399999999999999">
      <c r="A30" s="46" t="s">
        <v>81</v>
      </c>
      <c r="B30" s="24" t="s">
        <v>83</v>
      </c>
      <c r="C30" s="53">
        <f>Sheet1!F77</f>
        <v>2638</v>
      </c>
      <c r="D30" s="53">
        <f>Sheet1!G77</f>
        <v>800</v>
      </c>
      <c r="E30" s="20">
        <f t="shared" si="3"/>
        <v>329.75</v>
      </c>
      <c r="F30" s="20">
        <f t="shared" si="1"/>
        <v>1508.25</v>
      </c>
      <c r="G30" s="20">
        <f t="shared" si="2"/>
        <v>250</v>
      </c>
      <c r="K30" s="22"/>
      <c r="L30" s="22"/>
      <c r="M30" s="22"/>
      <c r="O30" s="23"/>
    </row>
    <row r="31" spans="1:15" customFormat="1" ht="17.399999999999999">
      <c r="A31" s="46" t="s">
        <v>84</v>
      </c>
      <c r="B31" s="24" t="s">
        <v>85</v>
      </c>
      <c r="C31" s="53">
        <f>Sheet1!F78</f>
        <v>4108</v>
      </c>
      <c r="D31" s="53">
        <f>Sheet1!G78</f>
        <v>0</v>
      </c>
      <c r="E31" s="20">
        <f t="shared" si="3"/>
        <v>513.5</v>
      </c>
      <c r="F31" s="20">
        <f t="shared" si="1"/>
        <v>3594.5</v>
      </c>
      <c r="G31" s="20">
        <f t="shared" si="2"/>
        <v>250</v>
      </c>
      <c r="K31" s="22"/>
      <c r="L31" s="22"/>
      <c r="M31" s="22"/>
      <c r="O31" s="23"/>
    </row>
    <row r="32" spans="1:15" ht="17.399999999999999">
      <c r="A32" s="55" t="s">
        <v>9</v>
      </c>
      <c r="B32" s="8" t="s">
        <v>17</v>
      </c>
      <c r="C32" s="53"/>
      <c r="D32" s="20"/>
      <c r="E32" s="20">
        <f t="shared" si="3"/>
        <v>0</v>
      </c>
      <c r="F32" s="20">
        <f t="shared" si="1"/>
        <v>0</v>
      </c>
      <c r="G32" s="20">
        <v>500</v>
      </c>
      <c r="K32" s="22"/>
      <c r="L32" s="22"/>
      <c r="M32" s="22"/>
      <c r="O32" s="23"/>
    </row>
    <row r="33" spans="1:15" ht="18" customHeight="1">
      <c r="A33" s="55" t="s">
        <v>10</v>
      </c>
      <c r="B33" s="4"/>
      <c r="C33" s="53">
        <f>SUM(C3:C32)</f>
        <v>144598</v>
      </c>
      <c r="D33" s="53">
        <f>SUM(D3:D32)</f>
        <v>21600</v>
      </c>
      <c r="E33" s="53">
        <f>SUM(E3:E32)</f>
        <v>18074.75</v>
      </c>
      <c r="F33" s="53">
        <f>SUM(F3:F32)</f>
        <v>104923.25</v>
      </c>
      <c r="G33" s="20">
        <f>SUM(G3:G32)</f>
        <v>7690</v>
      </c>
      <c r="K33" s="22"/>
      <c r="L33" s="22"/>
      <c r="M33" s="22"/>
      <c r="O33" s="23"/>
    </row>
    <row r="34" spans="1:15" ht="21">
      <c r="A34" s="60"/>
      <c r="B34" s="31"/>
      <c r="C34" s="72"/>
      <c r="D34" s="72"/>
      <c r="E34" s="73" t="s">
        <v>6</v>
      </c>
      <c r="F34" s="53">
        <f>E33</f>
        <v>18074.75</v>
      </c>
      <c r="G34" s="20"/>
      <c r="K34" s="22"/>
      <c r="L34" s="22"/>
      <c r="M34" s="22"/>
      <c r="O34" s="23"/>
    </row>
    <row r="35" spans="1:15" ht="21">
      <c r="A35" s="60"/>
      <c r="B35" s="31"/>
      <c r="C35" s="72"/>
      <c r="D35" s="72"/>
      <c r="E35" s="61" t="s">
        <v>11</v>
      </c>
      <c r="F35" s="53">
        <f>F33+F34</f>
        <v>122998</v>
      </c>
      <c r="G35" s="44"/>
      <c r="K35" s="22"/>
      <c r="L35" s="22"/>
      <c r="M35" s="22"/>
      <c r="O35" s="23"/>
    </row>
    <row r="36" spans="1:15" ht="17.399999999999999">
      <c r="A36" s="60"/>
      <c r="B36" s="31"/>
      <c r="C36" s="72"/>
      <c r="D36" s="72"/>
      <c r="E36" s="44"/>
      <c r="F36" s="44"/>
      <c r="G36" s="44"/>
      <c r="K36" s="22"/>
      <c r="L36" s="22"/>
      <c r="M36" s="22"/>
      <c r="O36" s="23"/>
    </row>
    <row r="37" spans="1:15" ht="17.399999999999999">
      <c r="A37" s="60"/>
      <c r="B37" s="31"/>
      <c r="C37" s="72"/>
      <c r="D37" s="72"/>
      <c r="E37" s="44"/>
      <c r="F37" s="44"/>
      <c r="G37" s="44"/>
      <c r="J37" s="21"/>
      <c r="K37" s="22"/>
      <c r="L37" s="22"/>
      <c r="M37" s="22"/>
      <c r="O37" s="23"/>
    </row>
    <row r="38" spans="1:15" ht="17.399999999999999">
      <c r="A38" s="74"/>
      <c r="B38" s="31"/>
      <c r="C38" s="72"/>
      <c r="D38" s="72"/>
      <c r="E38" s="44"/>
      <c r="F38" s="44"/>
      <c r="G38" s="44"/>
      <c r="J38" s="21"/>
      <c r="K38" s="22"/>
      <c r="L38" s="22"/>
      <c r="M38" s="22"/>
      <c r="O38" s="23"/>
    </row>
    <row r="39" spans="1:15" ht="17.399999999999999">
      <c r="A39" s="60"/>
      <c r="B39" s="31"/>
      <c r="C39" s="72"/>
      <c r="D39" s="72"/>
      <c r="E39" s="44"/>
      <c r="F39" s="44"/>
      <c r="G39" s="44"/>
      <c r="J39" s="21"/>
      <c r="K39" s="22"/>
      <c r="L39" s="22"/>
      <c r="M39" s="22"/>
      <c r="O39" s="23"/>
    </row>
    <row r="40" spans="1:15" ht="18" customHeight="1">
      <c r="A40" s="75"/>
      <c r="B40" s="31"/>
      <c r="C40" s="72"/>
      <c r="D40" s="44"/>
      <c r="E40" s="44"/>
      <c r="F40" s="44"/>
      <c r="G40" s="44"/>
      <c r="J40" s="21"/>
      <c r="K40" s="22"/>
      <c r="L40" s="22"/>
      <c r="M40" s="22"/>
      <c r="O40" s="23"/>
    </row>
    <row r="41" spans="1:15" ht="18" customHeight="1">
      <c r="A41" s="31"/>
      <c r="B41" s="31"/>
      <c r="C41" s="72"/>
      <c r="D41" s="44"/>
      <c r="E41" s="44"/>
      <c r="F41" s="44"/>
      <c r="G41" s="44"/>
      <c r="J41" s="21"/>
      <c r="K41" s="22"/>
      <c r="L41" s="22"/>
      <c r="M41" s="22"/>
      <c r="O41" s="23"/>
    </row>
    <row r="42" spans="1:15" ht="18" customHeight="1">
      <c r="A42" s="60"/>
      <c r="B42" s="31"/>
      <c r="C42" s="72"/>
      <c r="D42" s="72"/>
      <c r="E42" s="44"/>
      <c r="F42" s="44"/>
      <c r="G42" s="44"/>
      <c r="J42" s="21"/>
      <c r="K42" s="22"/>
      <c r="L42" s="22"/>
      <c r="M42" s="22"/>
      <c r="O42" s="23"/>
    </row>
    <row r="43" spans="1:15" ht="18" customHeight="1">
      <c r="K43" s="22"/>
      <c r="L43" s="22"/>
      <c r="M43" s="22"/>
      <c r="O43" s="23"/>
    </row>
    <row r="44" spans="1:15" ht="20.25" customHeight="1">
      <c r="B44" s="32"/>
      <c r="K44" s="22"/>
      <c r="L44" s="22"/>
      <c r="M44" s="22"/>
      <c r="O44" s="23"/>
    </row>
    <row r="45" spans="1:15" ht="21" customHeight="1">
      <c r="K45" s="22"/>
      <c r="L45" s="22"/>
      <c r="M45" s="22"/>
      <c r="O45" s="23"/>
    </row>
    <row r="46" spans="1:15" ht="19.5" customHeight="1">
      <c r="B46" s="25"/>
      <c r="K46" s="22"/>
      <c r="L46" s="22"/>
      <c r="M46" s="22"/>
      <c r="O46" s="23"/>
    </row>
    <row r="47" spans="1:15" ht="21" customHeight="1">
      <c r="A47" s="66"/>
      <c r="K47" s="22"/>
      <c r="L47" s="22"/>
      <c r="M47" s="22"/>
      <c r="O47" s="23"/>
    </row>
    <row r="48" spans="1:15" ht="18.75" customHeight="1">
      <c r="K48" s="22"/>
      <c r="L48" s="22"/>
      <c r="M48" s="22"/>
      <c r="O48" s="23"/>
    </row>
    <row r="49" spans="5:15" ht="18" hidden="1" customHeight="1">
      <c r="G49" s="56">
        <v>250</v>
      </c>
      <c r="K49" s="22"/>
      <c r="L49" s="22"/>
      <c r="M49" s="22"/>
      <c r="O49" s="23"/>
    </row>
    <row r="50" spans="5:15" ht="18" hidden="1" customHeight="1">
      <c r="E50" s="1">
        <v>5000</v>
      </c>
      <c r="F50" s="1">
        <v>6000</v>
      </c>
      <c r="G50" s="56">
        <v>300</v>
      </c>
      <c r="K50" s="22"/>
      <c r="L50" s="22"/>
      <c r="M50" s="22"/>
      <c r="O50" s="23"/>
    </row>
    <row r="51" spans="5:15" ht="18" hidden="1" customHeight="1">
      <c r="E51" s="1">
        <f t="shared" ref="E51:E82" si="4">E50+1000</f>
        <v>6000</v>
      </c>
      <c r="F51" s="1">
        <f t="shared" ref="F51:F82" si="5">F50+1000</f>
        <v>7000</v>
      </c>
      <c r="G51" s="56">
        <f t="shared" ref="G51:G82" si="6">G50+10</f>
        <v>310</v>
      </c>
      <c r="K51" s="22"/>
      <c r="L51" s="22"/>
      <c r="M51" s="22"/>
      <c r="O51" s="23"/>
    </row>
    <row r="52" spans="5:15" ht="18" hidden="1" customHeight="1">
      <c r="E52" s="1">
        <f t="shared" si="4"/>
        <v>7000</v>
      </c>
      <c r="F52" s="1">
        <f t="shared" si="5"/>
        <v>8000</v>
      </c>
      <c r="G52" s="56">
        <f t="shared" si="6"/>
        <v>320</v>
      </c>
      <c r="K52" s="22"/>
      <c r="L52" s="22"/>
      <c r="M52" s="22"/>
      <c r="O52" s="23"/>
    </row>
    <row r="53" spans="5:15" ht="18" hidden="1" customHeight="1">
      <c r="E53" s="1">
        <f t="shared" si="4"/>
        <v>8000</v>
      </c>
      <c r="F53" s="1">
        <f t="shared" si="5"/>
        <v>9000</v>
      </c>
      <c r="G53" s="56">
        <f t="shared" si="6"/>
        <v>330</v>
      </c>
      <c r="M53" s="22"/>
    </row>
    <row r="54" spans="5:15" ht="18" hidden="1" customHeight="1">
      <c r="E54" s="1">
        <f t="shared" si="4"/>
        <v>9000</v>
      </c>
      <c r="F54" s="1">
        <f t="shared" si="5"/>
        <v>10000</v>
      </c>
      <c r="G54" s="56">
        <f t="shared" si="6"/>
        <v>340</v>
      </c>
      <c r="M54" s="22"/>
    </row>
    <row r="55" spans="5:15" ht="18" hidden="1" customHeight="1">
      <c r="E55" s="1">
        <f t="shared" si="4"/>
        <v>10000</v>
      </c>
      <c r="F55" s="1">
        <f t="shared" si="5"/>
        <v>11000</v>
      </c>
      <c r="G55" s="56">
        <f t="shared" si="6"/>
        <v>350</v>
      </c>
    </row>
    <row r="56" spans="5:15" ht="18" hidden="1" customHeight="1">
      <c r="E56" s="1">
        <f t="shared" si="4"/>
        <v>11000</v>
      </c>
      <c r="F56" s="1">
        <f t="shared" si="5"/>
        <v>12000</v>
      </c>
      <c r="G56" s="56">
        <f t="shared" si="6"/>
        <v>360</v>
      </c>
    </row>
    <row r="57" spans="5:15" ht="18" hidden="1" customHeight="1">
      <c r="E57" s="1">
        <f t="shared" si="4"/>
        <v>12000</v>
      </c>
      <c r="F57" s="1">
        <f t="shared" si="5"/>
        <v>13000</v>
      </c>
      <c r="G57" s="56">
        <f t="shared" si="6"/>
        <v>370</v>
      </c>
    </row>
    <row r="58" spans="5:15" ht="18" hidden="1" customHeight="1">
      <c r="E58" s="1">
        <f t="shared" si="4"/>
        <v>13000</v>
      </c>
      <c r="F58" s="1">
        <f t="shared" si="5"/>
        <v>14000</v>
      </c>
      <c r="G58" s="56">
        <f t="shared" si="6"/>
        <v>380</v>
      </c>
    </row>
    <row r="59" spans="5:15" ht="18" hidden="1" customHeight="1">
      <c r="E59" s="1">
        <f t="shared" si="4"/>
        <v>14000</v>
      </c>
      <c r="F59" s="1">
        <f t="shared" si="5"/>
        <v>15000</v>
      </c>
      <c r="G59" s="56">
        <f t="shared" si="6"/>
        <v>390</v>
      </c>
    </row>
    <row r="60" spans="5:15" ht="18" hidden="1" customHeight="1">
      <c r="E60" s="1">
        <f t="shared" si="4"/>
        <v>15000</v>
      </c>
      <c r="F60" s="1">
        <f t="shared" si="5"/>
        <v>16000</v>
      </c>
      <c r="G60" s="56">
        <f t="shared" si="6"/>
        <v>400</v>
      </c>
    </row>
    <row r="61" spans="5:15" ht="18" hidden="1" customHeight="1">
      <c r="E61" s="1">
        <f t="shared" si="4"/>
        <v>16000</v>
      </c>
      <c r="F61" s="1">
        <f t="shared" si="5"/>
        <v>17000</v>
      </c>
      <c r="G61" s="56">
        <f t="shared" si="6"/>
        <v>410</v>
      </c>
    </row>
    <row r="62" spans="5:15" ht="18" hidden="1" customHeight="1">
      <c r="E62" s="1">
        <f t="shared" si="4"/>
        <v>17000</v>
      </c>
      <c r="F62" s="1">
        <f t="shared" si="5"/>
        <v>18000</v>
      </c>
      <c r="G62" s="56">
        <f t="shared" si="6"/>
        <v>420</v>
      </c>
    </row>
    <row r="63" spans="5:15" ht="18" hidden="1" customHeight="1">
      <c r="E63" s="1">
        <f t="shared" si="4"/>
        <v>18000</v>
      </c>
      <c r="F63" s="1">
        <f t="shared" si="5"/>
        <v>19000</v>
      </c>
      <c r="G63" s="56">
        <f t="shared" si="6"/>
        <v>430</v>
      </c>
    </row>
    <row r="64" spans="5:15" ht="18" hidden="1" customHeight="1">
      <c r="E64" s="1">
        <f t="shared" si="4"/>
        <v>19000</v>
      </c>
      <c r="F64" s="1">
        <f t="shared" si="5"/>
        <v>20000</v>
      </c>
      <c r="G64" s="56">
        <f t="shared" si="6"/>
        <v>440</v>
      </c>
    </row>
    <row r="65" spans="5:7" ht="18" hidden="1" customHeight="1">
      <c r="E65" s="1">
        <f t="shared" si="4"/>
        <v>20000</v>
      </c>
      <c r="F65" s="1">
        <f t="shared" si="5"/>
        <v>21000</v>
      </c>
      <c r="G65" s="56">
        <f t="shared" si="6"/>
        <v>450</v>
      </c>
    </row>
    <row r="66" spans="5:7" hidden="1">
      <c r="E66" s="1">
        <f t="shared" si="4"/>
        <v>21000</v>
      </c>
      <c r="F66" s="1">
        <f t="shared" si="5"/>
        <v>22000</v>
      </c>
      <c r="G66" s="56">
        <f t="shared" si="6"/>
        <v>460</v>
      </c>
    </row>
    <row r="67" spans="5:7" hidden="1">
      <c r="E67" s="1">
        <f t="shared" si="4"/>
        <v>22000</v>
      </c>
      <c r="F67" s="1">
        <f t="shared" si="5"/>
        <v>23000</v>
      </c>
      <c r="G67" s="56">
        <f t="shared" si="6"/>
        <v>470</v>
      </c>
    </row>
    <row r="68" spans="5:7" hidden="1">
      <c r="E68" s="1">
        <f t="shared" si="4"/>
        <v>23000</v>
      </c>
      <c r="F68" s="1">
        <f t="shared" si="5"/>
        <v>24000</v>
      </c>
      <c r="G68" s="56">
        <f t="shared" si="6"/>
        <v>480</v>
      </c>
    </row>
    <row r="69" spans="5:7" hidden="1">
      <c r="E69" s="1">
        <f t="shared" si="4"/>
        <v>24000</v>
      </c>
      <c r="F69" s="1">
        <f t="shared" si="5"/>
        <v>25000</v>
      </c>
      <c r="G69" s="56">
        <f t="shared" si="6"/>
        <v>490</v>
      </c>
    </row>
    <row r="70" spans="5:7" hidden="1">
      <c r="E70" s="1">
        <f t="shared" si="4"/>
        <v>25000</v>
      </c>
      <c r="F70" s="1">
        <f t="shared" si="5"/>
        <v>26000</v>
      </c>
      <c r="G70" s="56">
        <f t="shared" si="6"/>
        <v>500</v>
      </c>
    </row>
    <row r="71" spans="5:7" hidden="1">
      <c r="E71" s="1">
        <f t="shared" si="4"/>
        <v>26000</v>
      </c>
      <c r="F71" s="1">
        <f t="shared" si="5"/>
        <v>27000</v>
      </c>
      <c r="G71" s="56">
        <f t="shared" si="6"/>
        <v>510</v>
      </c>
    </row>
    <row r="72" spans="5:7" hidden="1">
      <c r="E72" s="1">
        <f t="shared" si="4"/>
        <v>27000</v>
      </c>
      <c r="F72" s="1">
        <f t="shared" si="5"/>
        <v>28000</v>
      </c>
      <c r="G72" s="56">
        <f t="shared" si="6"/>
        <v>520</v>
      </c>
    </row>
    <row r="73" spans="5:7" hidden="1">
      <c r="E73" s="1">
        <f t="shared" si="4"/>
        <v>28000</v>
      </c>
      <c r="F73" s="1">
        <f t="shared" si="5"/>
        <v>29000</v>
      </c>
      <c r="G73" s="56">
        <f t="shared" si="6"/>
        <v>530</v>
      </c>
    </row>
    <row r="74" spans="5:7" hidden="1">
      <c r="E74" s="1">
        <f t="shared" si="4"/>
        <v>29000</v>
      </c>
      <c r="F74" s="1">
        <f t="shared" si="5"/>
        <v>30000</v>
      </c>
      <c r="G74" s="56">
        <f t="shared" si="6"/>
        <v>540</v>
      </c>
    </row>
    <row r="75" spans="5:7" hidden="1">
      <c r="E75" s="1">
        <f t="shared" si="4"/>
        <v>30000</v>
      </c>
      <c r="F75" s="1">
        <f t="shared" si="5"/>
        <v>31000</v>
      </c>
      <c r="G75" s="56">
        <f t="shared" si="6"/>
        <v>550</v>
      </c>
    </row>
    <row r="76" spans="5:7" hidden="1">
      <c r="E76" s="1">
        <f t="shared" si="4"/>
        <v>31000</v>
      </c>
      <c r="F76" s="1">
        <f t="shared" si="5"/>
        <v>32000</v>
      </c>
      <c r="G76" s="56">
        <f t="shared" si="6"/>
        <v>560</v>
      </c>
    </row>
    <row r="77" spans="5:7" hidden="1">
      <c r="E77" s="1">
        <f t="shared" si="4"/>
        <v>32000</v>
      </c>
      <c r="F77" s="1">
        <f t="shared" si="5"/>
        <v>33000</v>
      </c>
      <c r="G77" s="56">
        <f t="shared" si="6"/>
        <v>570</v>
      </c>
    </row>
    <row r="78" spans="5:7" hidden="1">
      <c r="E78" s="1">
        <f t="shared" si="4"/>
        <v>33000</v>
      </c>
      <c r="F78" s="1">
        <f t="shared" si="5"/>
        <v>34000</v>
      </c>
      <c r="G78" s="56">
        <f t="shared" si="6"/>
        <v>580</v>
      </c>
    </row>
    <row r="79" spans="5:7" hidden="1">
      <c r="E79" s="1">
        <f t="shared" si="4"/>
        <v>34000</v>
      </c>
      <c r="F79" s="1">
        <f t="shared" si="5"/>
        <v>35000</v>
      </c>
      <c r="G79" s="56">
        <f t="shared" si="6"/>
        <v>590</v>
      </c>
    </row>
    <row r="80" spans="5:7" hidden="1">
      <c r="E80" s="1">
        <f t="shared" si="4"/>
        <v>35000</v>
      </c>
      <c r="F80" s="1">
        <f t="shared" si="5"/>
        <v>36000</v>
      </c>
      <c r="G80" s="56">
        <f t="shared" si="6"/>
        <v>600</v>
      </c>
    </row>
    <row r="81" spans="5:7" hidden="1">
      <c r="E81" s="1">
        <f t="shared" si="4"/>
        <v>36000</v>
      </c>
      <c r="F81" s="1">
        <f t="shared" si="5"/>
        <v>37000</v>
      </c>
      <c r="G81" s="56">
        <f t="shared" si="6"/>
        <v>610</v>
      </c>
    </row>
    <row r="82" spans="5:7" hidden="1">
      <c r="E82" s="1">
        <f t="shared" si="4"/>
        <v>37000</v>
      </c>
      <c r="F82" s="1">
        <f t="shared" si="5"/>
        <v>38000</v>
      </c>
      <c r="G82" s="56">
        <f t="shared" si="6"/>
        <v>620</v>
      </c>
    </row>
    <row r="83" spans="5:7" hidden="1">
      <c r="E83" s="1">
        <f t="shared" ref="E83:E101" si="7">E82+1000</f>
        <v>38000</v>
      </c>
      <c r="F83" s="1">
        <f t="shared" ref="F83:F101" si="8">F82+1000</f>
        <v>39000</v>
      </c>
      <c r="G83" s="56">
        <f t="shared" ref="G83:G101" si="9">G82+10</f>
        <v>630</v>
      </c>
    </row>
    <row r="84" spans="5:7" hidden="1">
      <c r="E84" s="1">
        <f t="shared" si="7"/>
        <v>39000</v>
      </c>
      <c r="F84" s="1">
        <f t="shared" si="8"/>
        <v>40000</v>
      </c>
      <c r="G84" s="56">
        <f t="shared" si="9"/>
        <v>640</v>
      </c>
    </row>
    <row r="85" spans="5:7" hidden="1">
      <c r="E85" s="1">
        <f t="shared" si="7"/>
        <v>40000</v>
      </c>
      <c r="F85" s="1">
        <f t="shared" si="8"/>
        <v>41000</v>
      </c>
      <c r="G85" s="56">
        <f t="shared" si="9"/>
        <v>650</v>
      </c>
    </row>
    <row r="86" spans="5:7" hidden="1">
      <c r="E86" s="1">
        <f t="shared" si="7"/>
        <v>41000</v>
      </c>
      <c r="F86" s="1">
        <f t="shared" si="8"/>
        <v>42000</v>
      </c>
      <c r="G86" s="56">
        <f t="shared" si="9"/>
        <v>660</v>
      </c>
    </row>
    <row r="87" spans="5:7" hidden="1">
      <c r="E87" s="1">
        <f t="shared" si="7"/>
        <v>42000</v>
      </c>
      <c r="F87" s="1">
        <f t="shared" si="8"/>
        <v>43000</v>
      </c>
      <c r="G87" s="56">
        <f t="shared" si="9"/>
        <v>670</v>
      </c>
    </row>
    <row r="88" spans="5:7" hidden="1">
      <c r="E88" s="1">
        <f t="shared" si="7"/>
        <v>43000</v>
      </c>
      <c r="F88" s="1">
        <f t="shared" si="8"/>
        <v>44000</v>
      </c>
      <c r="G88" s="56">
        <f t="shared" si="9"/>
        <v>680</v>
      </c>
    </row>
    <row r="89" spans="5:7" hidden="1">
      <c r="E89" s="1">
        <f t="shared" si="7"/>
        <v>44000</v>
      </c>
      <c r="F89" s="1">
        <f t="shared" si="8"/>
        <v>45000</v>
      </c>
      <c r="G89" s="56">
        <f t="shared" si="9"/>
        <v>690</v>
      </c>
    </row>
    <row r="90" spans="5:7" hidden="1">
      <c r="E90" s="1">
        <f t="shared" si="7"/>
        <v>45000</v>
      </c>
      <c r="F90" s="1">
        <f t="shared" si="8"/>
        <v>46000</v>
      </c>
      <c r="G90" s="56">
        <f t="shared" si="9"/>
        <v>700</v>
      </c>
    </row>
    <row r="91" spans="5:7" hidden="1">
      <c r="E91" s="1">
        <f t="shared" si="7"/>
        <v>46000</v>
      </c>
      <c r="F91" s="1">
        <f t="shared" si="8"/>
        <v>47000</v>
      </c>
      <c r="G91" s="22">
        <f t="shared" si="9"/>
        <v>710</v>
      </c>
    </row>
    <row r="92" spans="5:7" hidden="1">
      <c r="E92" s="1">
        <f t="shared" si="7"/>
        <v>47000</v>
      </c>
      <c r="F92" s="1">
        <f t="shared" si="8"/>
        <v>48000</v>
      </c>
      <c r="G92" s="22">
        <f t="shared" si="9"/>
        <v>720</v>
      </c>
    </row>
    <row r="93" spans="5:7" hidden="1">
      <c r="E93" s="1">
        <f t="shared" si="7"/>
        <v>48000</v>
      </c>
      <c r="F93" s="1">
        <f t="shared" si="8"/>
        <v>49000</v>
      </c>
      <c r="G93" s="22">
        <f t="shared" si="9"/>
        <v>730</v>
      </c>
    </row>
    <row r="94" spans="5:7" hidden="1">
      <c r="E94" s="1">
        <f t="shared" si="7"/>
        <v>49000</v>
      </c>
      <c r="F94" s="1">
        <f t="shared" si="8"/>
        <v>50000</v>
      </c>
      <c r="G94" s="22">
        <f t="shared" si="9"/>
        <v>740</v>
      </c>
    </row>
    <row r="95" spans="5:7" hidden="1">
      <c r="E95" s="1">
        <f t="shared" si="7"/>
        <v>50000</v>
      </c>
      <c r="F95" s="1">
        <f t="shared" si="8"/>
        <v>51000</v>
      </c>
      <c r="G95" s="22">
        <f t="shared" si="9"/>
        <v>750</v>
      </c>
    </row>
    <row r="96" spans="5:7" hidden="1">
      <c r="E96" s="1">
        <f t="shared" si="7"/>
        <v>51000</v>
      </c>
      <c r="F96" s="1">
        <f t="shared" si="8"/>
        <v>52000</v>
      </c>
      <c r="G96" s="22">
        <f t="shared" si="9"/>
        <v>760</v>
      </c>
    </row>
    <row r="97" spans="5:7" hidden="1">
      <c r="E97" s="1">
        <f t="shared" si="7"/>
        <v>52000</v>
      </c>
      <c r="F97" s="1">
        <f t="shared" si="8"/>
        <v>53000</v>
      </c>
      <c r="G97" s="22">
        <f t="shared" si="9"/>
        <v>770</v>
      </c>
    </row>
    <row r="98" spans="5:7" hidden="1">
      <c r="E98" s="1">
        <f t="shared" si="7"/>
        <v>53000</v>
      </c>
      <c r="F98" s="1">
        <f t="shared" si="8"/>
        <v>54000</v>
      </c>
      <c r="G98" s="22">
        <f t="shared" si="9"/>
        <v>780</v>
      </c>
    </row>
    <row r="99" spans="5:7" hidden="1">
      <c r="E99" s="1">
        <f t="shared" si="7"/>
        <v>54000</v>
      </c>
      <c r="F99" s="1">
        <f t="shared" si="8"/>
        <v>55000</v>
      </c>
      <c r="G99" s="22">
        <f t="shared" si="9"/>
        <v>790</v>
      </c>
    </row>
    <row r="100" spans="5:7" hidden="1">
      <c r="E100" s="1">
        <f t="shared" si="7"/>
        <v>55000</v>
      </c>
      <c r="F100" s="1">
        <f t="shared" si="8"/>
        <v>56000</v>
      </c>
      <c r="G100" s="22">
        <f t="shared" si="9"/>
        <v>800</v>
      </c>
    </row>
    <row r="101" spans="5:7" hidden="1">
      <c r="E101" s="1">
        <f t="shared" si="7"/>
        <v>56000</v>
      </c>
      <c r="F101" s="1">
        <f t="shared" si="8"/>
        <v>57000</v>
      </c>
      <c r="G101" s="22">
        <f t="shared" si="9"/>
        <v>810</v>
      </c>
    </row>
    <row r="102" spans="5:7" ht="9.75" customHeight="1">
      <c r="G102" s="22"/>
    </row>
    <row r="103" spans="5:7" ht="42.75" customHeight="1">
      <c r="G103" s="22"/>
    </row>
    <row r="104" spans="5:7" ht="72.75" customHeight="1">
      <c r="G104" s="22"/>
    </row>
    <row r="105" spans="5:7" ht="15" customHeight="1">
      <c r="G105" s="22"/>
    </row>
    <row r="106" spans="5:7" ht="16.5" customHeight="1"/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4"/>
  <sheetViews>
    <sheetView topLeftCell="A6" zoomScale="85" workbookViewId="0">
      <selection activeCell="B1" sqref="B1"/>
    </sheetView>
  </sheetViews>
  <sheetFormatPr defaultColWidth="9.109375" defaultRowHeight="13.8"/>
  <cols>
    <col min="1" max="1" width="61.109375" style="1" customWidth="1"/>
    <col min="2" max="2" width="28.88671875" style="1" customWidth="1"/>
    <col min="3" max="3" width="27" style="1" customWidth="1"/>
    <col min="4" max="4" width="29.44140625" style="1" customWidth="1"/>
    <col min="5" max="5" width="24.109375" style="1" customWidth="1"/>
    <col min="6" max="6" width="26.109375" style="1" customWidth="1"/>
    <col min="7" max="7" width="22" style="1" customWidth="1"/>
    <col min="8" max="8" width="9.109375" style="1"/>
    <col min="9" max="9" width="15" style="1" bestFit="1" customWidth="1"/>
    <col min="10" max="12" width="13.44140625" style="1" bestFit="1" customWidth="1"/>
    <col min="13" max="13" width="12.44140625" style="1" customWidth="1"/>
    <col min="14" max="14" width="9.88671875" style="1" bestFit="1" customWidth="1"/>
    <col min="15" max="15" width="10.109375" style="1" bestFit="1" customWidth="1"/>
    <col min="16" max="16384" width="9.109375" style="1"/>
  </cols>
  <sheetData>
    <row r="1" spans="1:15" ht="30">
      <c r="A1" s="6" t="s">
        <v>0</v>
      </c>
      <c r="B1" s="7">
        <f>Sheet1!E1</f>
        <v>46293</v>
      </c>
      <c r="C1" s="186" t="s">
        <v>16</v>
      </c>
      <c r="D1" s="187"/>
      <c r="E1" s="187"/>
      <c r="F1" s="187"/>
      <c r="G1" s="187"/>
    </row>
    <row r="2" spans="1:15" ht="21">
      <c r="A2" s="11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15" ht="17.399999999999999">
      <c r="A3" s="17" t="str">
        <f>Sheet1!D8</f>
        <v xml:space="preserve">DDN 398-Crystal Plain,Barangay Gredu, Panabo City </v>
      </c>
      <c r="B3" s="70" t="str">
        <f>Sheet1!E8</f>
        <v>LIZA CALIBUD</v>
      </c>
      <c r="C3" s="53">
        <f>Sheet1!F8</f>
        <v>11309</v>
      </c>
      <c r="D3" s="53">
        <f>Sheet1!G8</f>
        <v>1600</v>
      </c>
      <c r="E3" s="20">
        <f t="shared" ref="E3:E29" si="0">C3*0.125</f>
        <v>1413.625</v>
      </c>
      <c r="F3" s="20">
        <f t="shared" ref="F3:F23" si="1">C3-D3-E3</f>
        <v>8295.375</v>
      </c>
      <c r="G3" s="20">
        <f t="shared" ref="G3:G25" si="2">IF((AND(C3&gt;=100,C3&lt;5000)),$G$37,IF((AND(C3&gt;=5000,C3&lt;6000)),$G$38,IF((AND(C3&gt;=6000,C3&lt;7000)),$G$39,IF((AND(C3&gt;=7000,C3&lt;8000)),$G$40,IF((AND(C3&gt;=8000,C3&lt;9000)),$G$41,IF((AND(C3&gt;=9000,C3&lt;10000)),$G$42,IF((AND(C3&gt;=10000,C3&lt;11000)),$G$43,IF((AND(C3&gt;=11000,C3&lt;12000)),$G$44,IF((AND(C3&gt;=12000,C3&lt;13000)),$G$45,IF((AND(C3&gt;=13000,C3&lt;14000)),$G$46,IF((AND(C3&gt;=14000,C3&lt;15000)),$G$47,IF((AND(C3&gt;=15000,C3&lt;16000)),$G$48,IF((AND(C3&gt;=16000,C3&lt;17000)),$G$49,IF((AND(C3&gt;=17000,C3&lt;18000)),$G$50,IF((AND(C3&gt;=18000,C3&lt;19000)),$G$51,IF((AND(C3&gt;=19000,C3&lt;20000)),$G$52,IF((AND(C3&gt;=20000,C3&lt;21000)),$G$53,IF((AND(C3&gt;=21000,C3&lt;22000)),$G$54,IF((AND(C3&gt;=22000,C3&lt;23000)),$G$55,IF((AND(C3&gt;=23000,C3&lt;24000)),$G$56,IF((AND(C3&gt;=24000,C3&lt;25000)),$G$57,IF((AND(C3&gt;=25000,C3&lt;26000)),$G$58,IF((AND(C3&gt;=26000,C3&lt;27000)),$G$59,IF((AND(C3&gt;=27000,C3&lt;28000)),$G$60,IF((AND(C3&gt;=28000,C3&lt;29000)),$G$61,IF((AND(C3&gt;=29000,C3&lt;30000)),$G$62,IF((AND(C3&gt;=30000,C3&lt;31000)),$G$63,IF((AND(C3&gt;=31000,C3&lt;32000)),$G$64,IF((AND(C3&gt;=32000,C3&lt;33000)),$G$65,IF((AND(C3&gt;=33000,C3&lt;34000)),$G$66,IF((AND(C3&gt;=34000,C3&lt;35000)),$G$67,IF((AND(C3&gt;=35000,C3&lt;36000)),$G$68,IF((AND(C3&gt;=36000,C3&lt;37000)),$G$69,IF((AND(C3&gt;=37000,C3&lt;38000)),$G$70,IF((AND(C3&gt;=38000,C3&lt;39000)),$G$71,IF((AND(C3&gt;=39000,C3&lt;40000)),$G$72,IF((AND(C3&gt;=40000,C3&lt;41000)),$G$73,IF((AND(C3&gt;=41000,C3&lt;42000)),$G$74,IF((AND(C3&gt;=42000,C3&lt;43000)),$G$75,IF((AND(C3&gt;=43000,C3&lt;44000)),$G$76,IF((AND(C3&gt;=44000,C3&lt;45000)),$G$77,IF((AND(C3&gt;=45000,C3&lt;46000)),$G$78,IF((AND(C3&gt;=46000,C3&lt;47000)),$G$79,IF((AND(C3&gt;=47000,C3&lt;48000)),$G$80,IF((AND(C3&gt;=48000,C3&lt;49000)),$G$81,IF((AND(C3&gt;=49000,C3&lt;50000)),$G$82,IF((AND(C3&gt;=50000,C3&lt;51000)),$G$83,IF((AND(C3&gt;=51000,C3&lt;52000)),$G$84,IF((AND(C3&gt;=52000,C3&lt;53000)),$G$85,IF((AND(C3&gt;=53000,C3&lt;54000)),$G$86,IF((AND(C3&gt;=54000,C3&lt;55000)),$G$87,IF((AND(C3&gt;=55000,C3&lt;56000)),$G$88,IF((AND(C3&gt;=56000,C3&lt;57000)),$G$89,IF((AND(C3&gt;=57000,C3&lt;58000)),$G$90,IF((AND(C3&gt;=58000,C3&lt;59000)),$G$91,IF((AND(C3&gt;=59000,C3&lt;60000)),$G$92,IF((AND(C3&gt;=60000,C3&lt;61000)),$G$93,"0")))))))))))))))))))))))))))))))))))))))))))))))))))))))))</f>
        <v>360</v>
      </c>
      <c r="K3" s="22"/>
      <c r="L3" s="22"/>
      <c r="M3" s="22"/>
      <c r="N3" s="23"/>
    </row>
    <row r="4" spans="1:15" ht="17.399999999999999">
      <c r="A4" s="17" t="str">
        <f>Sheet1!D28</f>
        <v>DDN 761-Diamond Street,Crystal Plain,Panabo City</v>
      </c>
      <c r="B4" s="70" t="str">
        <f>Sheet1!E28</f>
        <v>DANILYN BEJOR</v>
      </c>
      <c r="C4" s="53">
        <f>Sheet1!F28</f>
        <v>2826</v>
      </c>
      <c r="D4" s="53">
        <f>Sheet1!G28</f>
        <v>1600</v>
      </c>
      <c r="E4" s="20">
        <f t="shared" si="0"/>
        <v>353.25</v>
      </c>
      <c r="F4" s="20">
        <f t="shared" si="1"/>
        <v>872.75</v>
      </c>
      <c r="G4" s="20">
        <f t="shared" si="2"/>
        <v>250</v>
      </c>
      <c r="K4" s="22"/>
      <c r="L4" s="22"/>
      <c r="M4" s="22"/>
      <c r="O4" s="23"/>
    </row>
    <row r="5" spans="1:15" ht="17.399999999999999">
      <c r="A5" s="17" t="str">
        <f>Sheet1!D48</f>
        <v>DDN 908 - Phanosa Village,P-tagumpay,Gredu,Panabo</v>
      </c>
      <c r="B5" s="70" t="str">
        <f>Sheet1!E48</f>
        <v>JOREYNA MAE JAMIN</v>
      </c>
      <c r="C5" s="53">
        <f>Sheet1!F48</f>
        <v>12452</v>
      </c>
      <c r="D5" s="53">
        <f>Sheet1!G48</f>
        <v>0</v>
      </c>
      <c r="E5" s="20">
        <f t="shared" si="0"/>
        <v>1556.5</v>
      </c>
      <c r="F5" s="20">
        <f t="shared" si="1"/>
        <v>10895.5</v>
      </c>
      <c r="G5" s="20">
        <f t="shared" si="2"/>
        <v>370</v>
      </c>
      <c r="K5" s="22"/>
      <c r="L5" s="22"/>
      <c r="M5" s="22"/>
      <c r="O5" s="23"/>
    </row>
    <row r="6" spans="1:15" ht="17.399999999999999">
      <c r="A6" s="17" t="str">
        <f>Sheet1!D55</f>
        <v>DDN 1476-P#5 Cacao,Panabo City</v>
      </c>
      <c r="B6" s="70" t="str">
        <f>Sheet1!E55</f>
        <v>MAY INAHID</v>
      </c>
      <c r="C6" s="53">
        <f>Sheet1!F55</f>
        <v>2780</v>
      </c>
      <c r="D6" s="53">
        <f>Sheet1!G55</f>
        <v>0</v>
      </c>
      <c r="E6" s="20">
        <f t="shared" si="0"/>
        <v>347.5</v>
      </c>
      <c r="F6" s="20">
        <f t="shared" si="1"/>
        <v>2432.5</v>
      </c>
      <c r="G6" s="20">
        <f t="shared" si="2"/>
        <v>250</v>
      </c>
      <c r="K6" s="22"/>
      <c r="L6" s="22"/>
      <c r="M6" s="22"/>
      <c r="O6" s="23"/>
    </row>
    <row r="7" spans="1:15" ht="17.399999999999999">
      <c r="A7" s="17" t="str">
        <f>Sheet1!D54</f>
        <v>DDN 1475-P#1 Consolacion,Panabo City</v>
      </c>
      <c r="B7" s="70" t="str">
        <f>Sheet1!E54</f>
        <v>LUZVIMINDA GALASATAN</v>
      </c>
      <c r="C7" s="53">
        <f>Sheet1!F54</f>
        <v>4044</v>
      </c>
      <c r="D7" s="53">
        <f>Sheet1!G54</f>
        <v>0</v>
      </c>
      <c r="E7" s="20">
        <f t="shared" si="0"/>
        <v>505.5</v>
      </c>
      <c r="F7" s="20">
        <f t="shared" si="1"/>
        <v>3538.5</v>
      </c>
      <c r="G7" s="20">
        <f t="shared" si="2"/>
        <v>250</v>
      </c>
      <c r="K7" s="22"/>
      <c r="L7" s="22"/>
      <c r="M7" s="22"/>
      <c r="O7" s="23"/>
    </row>
    <row r="8" spans="1:15" ht="17.399999999999999">
      <c r="A8" s="25" t="str">
        <f>Sheet1!D23</f>
        <v xml:space="preserve">DDN 756-Teachers Village, Panabo City </v>
      </c>
      <c r="B8" s="70" t="str">
        <f>Sheet1!E23</f>
        <v>RHEAMINE LIGAO</v>
      </c>
      <c r="C8" s="53">
        <f>Sheet1!F23</f>
        <v>27726</v>
      </c>
      <c r="D8" s="53">
        <f>Sheet1!G23</f>
        <v>4800</v>
      </c>
      <c r="E8" s="20">
        <f t="shared" si="0"/>
        <v>3465.75</v>
      </c>
      <c r="F8" s="20">
        <f t="shared" si="1"/>
        <v>19460.25</v>
      </c>
      <c r="G8" s="20">
        <f t="shared" si="2"/>
        <v>520</v>
      </c>
      <c r="K8" s="22"/>
      <c r="L8" s="22"/>
      <c r="M8" s="22"/>
      <c r="O8" s="23"/>
    </row>
    <row r="9" spans="1:15" ht="17.399999999999999">
      <c r="A9" s="25" t="str">
        <f>Sheet1!D10</f>
        <v xml:space="preserve">DDN 400-Adlaon Street,Brgy. Sto.Niño, Panabo City </v>
      </c>
      <c r="B9" s="70" t="str">
        <f>Sheet1!E10</f>
        <v>JOCELLE S. BALAYO</v>
      </c>
      <c r="C9" s="53">
        <f>Sheet1!F10</f>
        <v>4490</v>
      </c>
      <c r="D9" s="53">
        <f>Sheet1!G10</f>
        <v>0</v>
      </c>
      <c r="E9" s="20">
        <f t="shared" si="0"/>
        <v>561.25</v>
      </c>
      <c r="F9" s="20">
        <f t="shared" si="1"/>
        <v>3928.75</v>
      </c>
      <c r="G9" s="20">
        <f t="shared" si="2"/>
        <v>250</v>
      </c>
      <c r="K9" s="22"/>
      <c r="L9" s="22"/>
      <c r="M9" s="22"/>
      <c r="O9" s="23"/>
    </row>
    <row r="10" spans="1:15" ht="17.399999999999999">
      <c r="A10" s="25" t="str">
        <f>Sheet1!D19</f>
        <v>DDN 429-Purok 16,San Vicente,Panabo City</v>
      </c>
      <c r="B10" s="70" t="str">
        <f>Sheet1!E19</f>
        <v>ROVIE MAE TICONG</v>
      </c>
      <c r="C10" s="53">
        <f>Sheet1!F19</f>
        <v>3000</v>
      </c>
      <c r="D10" s="53">
        <f>Sheet1!G19</f>
        <v>400</v>
      </c>
      <c r="E10" s="20">
        <f t="shared" si="0"/>
        <v>375</v>
      </c>
      <c r="F10" s="20">
        <f t="shared" si="1"/>
        <v>2225</v>
      </c>
      <c r="G10" s="20">
        <f t="shared" si="2"/>
        <v>250</v>
      </c>
      <c r="K10" s="22"/>
      <c r="L10" s="22"/>
      <c r="M10" s="22"/>
      <c r="O10" s="23"/>
    </row>
    <row r="11" spans="1:15" ht="17.399999999999999">
      <c r="A11" s="25" t="str">
        <f>Sheet1!D18</f>
        <v>DDN 428- ISING CARMEN TERMINAL</v>
      </c>
      <c r="B11" s="70" t="str">
        <f>Sheet1!E18</f>
        <v>NOBELYN BAYA</v>
      </c>
      <c r="C11" s="53">
        <f>Sheet1!F18</f>
        <v>6475</v>
      </c>
      <c r="D11" s="53">
        <f>Sheet1!G18</f>
        <v>800</v>
      </c>
      <c r="E11" s="20">
        <f t="shared" si="0"/>
        <v>809.375</v>
      </c>
      <c r="F11" s="20">
        <f t="shared" si="1"/>
        <v>4865.625</v>
      </c>
      <c r="G11" s="20">
        <f t="shared" si="2"/>
        <v>310</v>
      </c>
      <c r="K11" s="22"/>
      <c r="L11" s="22"/>
      <c r="M11" s="22"/>
      <c r="O11" s="23"/>
    </row>
    <row r="12" spans="1:15" ht="17.399999999999999">
      <c r="A12" s="25" t="str">
        <f>Sheet1!D49</f>
        <v xml:space="preserve">DDN 909-Tadeco Village Road, San Vicente,Panabo </v>
      </c>
      <c r="B12" s="70" t="str">
        <f>Sheet1!E49</f>
        <v>JANE LEE DECREPITO</v>
      </c>
      <c r="C12" s="53">
        <f>Sheet1!F49</f>
        <v>5745</v>
      </c>
      <c r="D12" s="53">
        <f>Sheet1!G49</f>
        <v>0</v>
      </c>
      <c r="E12" s="20">
        <f t="shared" si="0"/>
        <v>718.125</v>
      </c>
      <c r="F12" s="20">
        <f t="shared" si="1"/>
        <v>5026.875</v>
      </c>
      <c r="G12" s="20">
        <f t="shared" si="2"/>
        <v>300</v>
      </c>
      <c r="K12" s="22"/>
      <c r="L12" s="22"/>
      <c r="M12" s="22"/>
      <c r="O12" s="23"/>
    </row>
    <row r="13" spans="1:15" ht="28.2">
      <c r="A13" s="25" t="str">
        <f>Sheet1!D26</f>
        <v>DDN 759-Brgy San Pedro,Panabo City(FOR BOOTH TRANSFER)</v>
      </c>
      <c r="B13" s="76">
        <f>Sheet1!E26</f>
        <v>0</v>
      </c>
      <c r="C13" s="53">
        <f>Sheet1!F26</f>
        <v>0</v>
      </c>
      <c r="D13" s="53">
        <f>Sheet1!G26</f>
        <v>0</v>
      </c>
      <c r="E13" s="20">
        <f t="shared" si="0"/>
        <v>0</v>
      </c>
      <c r="F13" s="20">
        <f t="shared" si="1"/>
        <v>0</v>
      </c>
      <c r="G13" s="20" t="str">
        <f t="shared" si="2"/>
        <v>0</v>
      </c>
      <c r="K13" s="22"/>
      <c r="L13" s="22"/>
      <c r="M13" s="22"/>
      <c r="O13" s="23"/>
    </row>
    <row r="14" spans="1:15" ht="17.399999999999999">
      <c r="A14" s="25" t="str">
        <f>Sheet1!D25</f>
        <v xml:space="preserve">DDN 758-DICT Bulk Packing Entrance,Panabo </v>
      </c>
      <c r="B14" s="70" t="str">
        <f>Sheet1!E25</f>
        <v>Loverly Olivarez</v>
      </c>
      <c r="C14" s="53">
        <f>Sheet1!F25</f>
        <v>5944</v>
      </c>
      <c r="D14" s="53">
        <f>Sheet1!G25</f>
        <v>0</v>
      </c>
      <c r="E14" s="20">
        <f t="shared" si="0"/>
        <v>743</v>
      </c>
      <c r="F14" s="20">
        <f t="shared" si="1"/>
        <v>5201</v>
      </c>
      <c r="G14" s="20">
        <f t="shared" si="2"/>
        <v>300</v>
      </c>
      <c r="K14" s="22"/>
      <c r="L14" s="22"/>
      <c r="M14" s="22"/>
      <c r="O14" s="23"/>
    </row>
    <row r="15" spans="1:15" ht="17.399999999999999">
      <c r="A15" s="17" t="str">
        <f>Sheet1!D24</f>
        <v>DDN 757-DICT CO.,Wharf Road,Panabo City (DEACTIVATED)</v>
      </c>
      <c r="B15" s="70">
        <f>Sheet1!E24</f>
        <v>0</v>
      </c>
      <c r="C15" s="53">
        <f>Sheet1!F24</f>
        <v>0</v>
      </c>
      <c r="D15" s="53">
        <f>Sheet1!G24</f>
        <v>0</v>
      </c>
      <c r="E15" s="20">
        <f t="shared" si="0"/>
        <v>0</v>
      </c>
      <c r="F15" s="20">
        <f t="shared" si="1"/>
        <v>0</v>
      </c>
      <c r="G15" s="20" t="str">
        <f t="shared" si="2"/>
        <v>0</v>
      </c>
      <c r="K15" s="22"/>
      <c r="L15" s="22"/>
      <c r="M15" s="22"/>
      <c r="O15" s="23"/>
    </row>
    <row r="16" spans="1:15" ht="17.399999999999999">
      <c r="A16" s="25" t="str">
        <f>Sheet1!D20</f>
        <v>DDN 430-Purok Cogon 1,Brgy. J.P. Laurel,Panabo</v>
      </c>
      <c r="B16" s="70" t="str">
        <f>Sheet1!E20</f>
        <v>JESZELE MAE TOLIONG</v>
      </c>
      <c r="C16" s="53">
        <f>Sheet1!F20</f>
        <v>7387</v>
      </c>
      <c r="D16" s="53">
        <f>Sheet1!G20</f>
        <v>2400</v>
      </c>
      <c r="E16" s="20">
        <f t="shared" si="0"/>
        <v>923.375</v>
      </c>
      <c r="F16" s="20">
        <f t="shared" si="1"/>
        <v>4063.625</v>
      </c>
      <c r="G16" s="20">
        <f t="shared" si="2"/>
        <v>320</v>
      </c>
      <c r="K16" s="22"/>
      <c r="L16" s="22"/>
      <c r="M16" s="22"/>
      <c r="O16" s="23"/>
    </row>
    <row r="17" spans="1:15" ht="17.399999999999999">
      <c r="A17" s="17" t="str">
        <f>Sheet1!D30</f>
        <v>DDN 763-Mabitad Extension Carenderia,Panabo City</v>
      </c>
      <c r="B17" s="70" t="str">
        <f>Sheet1!E30</f>
        <v>FLORESTE ALDERITE</v>
      </c>
      <c r="C17" s="53">
        <f>Sheet1!F30</f>
        <v>3810</v>
      </c>
      <c r="D17" s="53">
        <f>Sheet1!G30</f>
        <v>0</v>
      </c>
      <c r="E17" s="20">
        <f t="shared" si="0"/>
        <v>476.25</v>
      </c>
      <c r="F17" s="20">
        <f t="shared" si="1"/>
        <v>3333.75</v>
      </c>
      <c r="G17" s="20">
        <f t="shared" si="2"/>
        <v>250</v>
      </c>
      <c r="K17" s="22"/>
      <c r="L17" s="22"/>
      <c r="M17" s="22"/>
      <c r="O17" s="23"/>
    </row>
    <row r="18" spans="1:15" ht="17.399999999999999">
      <c r="A18" s="25" t="str">
        <f>Sheet1!D50</f>
        <v>DDN 910-Brgy. Sto Nino,Carmen</v>
      </c>
      <c r="B18" s="70" t="str">
        <f>Sheet1!E50</f>
        <v>MAY ANN DIANA</v>
      </c>
      <c r="C18" s="53">
        <f>Sheet1!F50</f>
        <v>5130</v>
      </c>
      <c r="D18" s="53">
        <f>Sheet1!G50</f>
        <v>0</v>
      </c>
      <c r="E18" s="20">
        <f t="shared" si="0"/>
        <v>641.25</v>
      </c>
      <c r="F18" s="20">
        <f t="shared" si="1"/>
        <v>4488.75</v>
      </c>
      <c r="G18" s="20">
        <f t="shared" si="2"/>
        <v>300</v>
      </c>
      <c r="K18" s="22"/>
      <c r="L18" s="22"/>
      <c r="M18" s="22"/>
      <c r="O18" s="23"/>
    </row>
    <row r="19" spans="1:15" ht="18" customHeight="1">
      <c r="A19" s="25" t="str">
        <f>Sheet1!D31</f>
        <v>DDN 764 - P1-Durian,New Visayas,Panabo City</v>
      </c>
      <c r="B19" s="70" t="str">
        <f>Sheet1!E31</f>
        <v>NICMEL TABON</v>
      </c>
      <c r="C19" s="53">
        <f>Sheet1!F31</f>
        <v>11195</v>
      </c>
      <c r="D19" s="53">
        <f>Sheet1!G31</f>
        <v>3200</v>
      </c>
      <c r="E19" s="20">
        <f t="shared" si="0"/>
        <v>1399.375</v>
      </c>
      <c r="F19" s="20">
        <f t="shared" si="1"/>
        <v>6595.625</v>
      </c>
      <c r="G19" s="20">
        <f t="shared" si="2"/>
        <v>360</v>
      </c>
      <c r="I19" s="1" t="s">
        <v>15</v>
      </c>
      <c r="K19" s="22"/>
      <c r="L19" s="22"/>
      <c r="M19" s="22"/>
      <c r="O19" s="23"/>
    </row>
    <row r="20" spans="1:15" ht="17.399999999999999">
      <c r="A20" s="17" t="str">
        <f>Sheet1!D32</f>
        <v>DDN 765-Mannga,New Visayas</v>
      </c>
      <c r="B20" s="69" t="str">
        <f>Sheet1!E32</f>
        <v>Jenyvev Huraño Tura</v>
      </c>
      <c r="C20" s="53">
        <f>Sheet1!F32</f>
        <v>0</v>
      </c>
      <c r="D20" s="53">
        <f>Sheet1!G32</f>
        <v>0</v>
      </c>
      <c r="E20" s="20">
        <f t="shared" si="0"/>
        <v>0</v>
      </c>
      <c r="F20" s="20">
        <f t="shared" si="1"/>
        <v>0</v>
      </c>
      <c r="G20" s="20" t="str">
        <f t="shared" si="2"/>
        <v>0</v>
      </c>
      <c r="K20" s="22"/>
      <c r="L20" s="22"/>
      <c r="M20" s="22"/>
      <c r="O20" s="23"/>
    </row>
    <row r="21" spans="1:15" ht="17.399999999999999">
      <c r="A21" s="25" t="str">
        <f>Sheet1!D9</f>
        <v xml:space="preserve">DDN 399-Purok Villa Felisa Subd., Panabo City </v>
      </c>
      <c r="B21" s="70" t="str">
        <f>Sheet1!E9</f>
        <v>CHARMAE QUEEN CARZON</v>
      </c>
      <c r="C21" s="53">
        <f>Sheet1!F9</f>
        <v>2675</v>
      </c>
      <c r="D21" s="53">
        <f>Sheet1!G9</f>
        <v>0</v>
      </c>
      <c r="E21" s="20">
        <f t="shared" si="0"/>
        <v>334.375</v>
      </c>
      <c r="F21" s="20">
        <f t="shared" si="1"/>
        <v>2340.625</v>
      </c>
      <c r="G21" s="20">
        <f t="shared" si="2"/>
        <v>250</v>
      </c>
      <c r="K21" s="22"/>
      <c r="L21" s="22"/>
      <c r="M21" s="22"/>
      <c r="O21" s="23"/>
    </row>
    <row r="22" spans="1:15" ht="17.399999999999999">
      <c r="A22" s="17" t="str">
        <f>Sheet1!D61</f>
        <v>DDN 1590-Purok Anahaw,Asuncion,Carmen</v>
      </c>
      <c r="B22" s="70" t="str">
        <f>Sheet1!E61</f>
        <v>ERMA SERDAN</v>
      </c>
      <c r="C22" s="53">
        <f>Sheet1!F61</f>
        <v>2798</v>
      </c>
      <c r="D22" s="53">
        <f>Sheet1!G61</f>
        <v>0</v>
      </c>
      <c r="E22" s="20">
        <f t="shared" si="0"/>
        <v>349.75</v>
      </c>
      <c r="F22" s="20">
        <f t="shared" si="1"/>
        <v>2448.25</v>
      </c>
      <c r="G22" s="20">
        <f t="shared" si="2"/>
        <v>250</v>
      </c>
      <c r="K22" s="22"/>
      <c r="L22" s="22"/>
      <c r="M22" s="22"/>
      <c r="O22" s="23"/>
    </row>
    <row r="23" spans="1:15" ht="18" customHeight="1">
      <c r="A23" s="17" t="str">
        <f>Sheet1!D35</f>
        <v>DDN 768-Purok Marang Cagangohan Panabo</v>
      </c>
      <c r="B23" s="70" t="str">
        <f>Sheet1!E35</f>
        <v>ALMERA DIGAMON</v>
      </c>
      <c r="C23" s="53">
        <f>Sheet1!F35</f>
        <v>4597</v>
      </c>
      <c r="D23" s="53">
        <f>Sheet1!G35</f>
        <v>0</v>
      </c>
      <c r="E23" s="20">
        <f t="shared" si="0"/>
        <v>574.625</v>
      </c>
      <c r="F23" s="20">
        <f t="shared" si="1"/>
        <v>4022.375</v>
      </c>
      <c r="G23" s="20">
        <f t="shared" si="2"/>
        <v>250</v>
      </c>
      <c r="K23" s="22"/>
      <c r="L23" s="22"/>
      <c r="M23" s="22"/>
      <c r="O23" s="23"/>
    </row>
    <row r="24" spans="1:15" ht="17.399999999999999">
      <c r="A24" s="25" t="str">
        <f>Sheet1!D68</f>
        <v>DDN 1717-	P- 2B Tuganay</v>
      </c>
      <c r="B24" s="70" t="str">
        <f>Sheet1!E68</f>
        <v>SHIELA RAMIREZ</v>
      </c>
      <c r="C24" s="53">
        <f>Sheet1!F68</f>
        <v>2770</v>
      </c>
      <c r="D24" s="53">
        <f>Sheet1!G68</f>
        <v>800</v>
      </c>
      <c r="E24" s="20">
        <f t="shared" si="0"/>
        <v>346.25</v>
      </c>
      <c r="F24" s="20">
        <f t="shared" ref="F24:F29" si="3">C24-D24-E24</f>
        <v>1623.75</v>
      </c>
      <c r="G24" s="20">
        <f t="shared" si="2"/>
        <v>250</v>
      </c>
      <c r="K24" s="22"/>
      <c r="L24" s="22"/>
      <c r="M24" s="22"/>
      <c r="O24" s="23"/>
    </row>
    <row r="25" spans="1:15" ht="17.399999999999999">
      <c r="A25" s="25" t="str">
        <f>Sheet1!D22</f>
        <v>DDN 755-Poblacion,Tuganay,Carmen</v>
      </c>
      <c r="B25" s="70" t="str">
        <f>Sheet1!E22</f>
        <v>ROXAN GLADYS G. ABELLANOS</v>
      </c>
      <c r="C25" s="53">
        <f>Sheet1!F22</f>
        <v>6085</v>
      </c>
      <c r="D25" s="53">
        <f>Sheet1!G22</f>
        <v>1600</v>
      </c>
      <c r="E25" s="20">
        <f t="shared" si="0"/>
        <v>760.625</v>
      </c>
      <c r="F25" s="20">
        <f t="shared" si="3"/>
        <v>3724.375</v>
      </c>
      <c r="G25" s="20">
        <f t="shared" si="2"/>
        <v>310</v>
      </c>
      <c r="K25" s="22"/>
      <c r="L25" s="22"/>
      <c r="M25" s="22"/>
      <c r="O25" s="23"/>
    </row>
    <row r="26" spans="1:15" ht="17.399999999999999">
      <c r="A26" s="25" t="str">
        <f>Sheet1!D15</f>
        <v xml:space="preserve">DDN 425-P7,Baranggay Tuganay,Carmen </v>
      </c>
      <c r="B26" s="70" t="str">
        <f>Sheet1!E15</f>
        <v>APRIL JEAN GARPAO</v>
      </c>
      <c r="C26" s="53">
        <f>Sheet1!F15</f>
        <v>10437</v>
      </c>
      <c r="D26" s="53">
        <f>Sheet1!G15</f>
        <v>6400</v>
      </c>
      <c r="E26" s="20">
        <f t="shared" si="0"/>
        <v>1304.625</v>
      </c>
      <c r="F26" s="20">
        <f t="shared" si="3"/>
        <v>2732.375</v>
      </c>
      <c r="G26" s="20">
        <f>IF((AND(C26&gt;=100,C26&lt;5000)),$G$37,IF((AND(C26&gt;=5000,C26&lt;6000)),$G$38,IF((AND(C26&gt;=6000,C26&lt;7000)),$G$39,IF((AND(C26&gt;=7000,C26&lt;8000)),$G$40,IF((AND(C26&gt;=8000,C26&lt;9000)),$G$41,IF((AND(C26&gt;=9000,C26&lt;10000)),$G$42,IF((AND(C26&gt;=10000,C26&lt;11000)),$G$43,IF((AND(C26&gt;=11000,C26&lt;12000)),$G$44,IF((AND(C26&gt;=12000,C26&lt;13000)),$G$45,IF((AND(C26&gt;=13000,C26&lt;14000)),$G$46,IF((AND(C26&gt;=14000,C26&lt;15000)),$G$47,IF((AND(C26&gt;=15000,C26&lt;16000)),$G$48,IF((AND(C26&gt;=16000,C26&lt;17000)),$G$49,IF((AND(C26&gt;=17000,C26&lt;18000)),$G$50,IF((AND(C26&gt;=18000,C26&lt;19000)),$G$51,IF((AND(C26&gt;=19000,C26&lt;20000)),$G$52,IF((AND(C26&gt;=20000,C26&lt;21000)),$G$53,IF((AND(C26&gt;=21000,C26&lt;22000)),$G$54,IF((AND(C26&gt;=22000,C26&lt;23000)),$G$55,IF((AND(C26&gt;=23000,C26&lt;24000)),$G$56,IF((AND(C26&gt;=24000,C26&lt;25000)),$G$57,IF((AND(C26&gt;=25000,C26&lt;26000)),$G$58,IF((AND(C26&gt;=26000,C26&lt;27000)),$G$59,IF((AND(C26&gt;=27000,C26&lt;28000)),$G$60,IF((AND(C26&gt;=28000,C26&lt;29000)),$G$61,IF((AND(C26&gt;=29000,C26&lt;30000)),$G$62,IF((AND(C26&gt;=30000,C26&lt;31000)),$G$63,IF((AND(C26&gt;=31000,C26&lt;32000)),$G$64,IF((AND(C26&gt;=32000,C26&lt;33000)),$G$65,IF((AND(C26&gt;=33000,C26&lt;34000)),$G$66,IF((AND(C26&gt;=34000,C26&lt;35000)),$G$67,IF((AND(C26&gt;=35000,C26&lt;36000)),$G$68,IF((AND(C26&gt;=36000,C26&lt;37000)),$G$69,IF((AND(C26&gt;=37000,C26&lt;38000)),$G$70,IF((AND(C26&gt;=38000,C26&lt;39000)),$G$71,IF((AND(C26&gt;=39000,C26&lt;40000)),$G$72,IF((AND(C26&gt;=40000,C26&lt;41000)),$G$73,IF((AND(C26&gt;=41000,C26&lt;42000)),$G$74,IF((AND(C26&gt;=42000,C26&lt;43000)),$G$75,IF((AND(C26&gt;=43000,C26&lt;44000)),$G$76,IF((AND(C26&gt;=44000,C26&lt;45000)),$G$77,IF((AND(C26&gt;=45000,C26&lt;46000)),$G$78,IF((AND(C26&gt;=46000,C26&lt;47000)),$G$79,IF((AND(C26&gt;=47000,C26&lt;48000)),$G$80,IF((AND(C26&gt;=48000,C26&lt;49000)),$G$81,IF((AND(C26&gt;=49000,C26&lt;50000)),$G$82,IF((AND(C26&gt;=50000,C26&lt;51000)),$G$83,IF((AND(C26&gt;=51000,C26&lt;52000)),$G$84,IF((AND(C26&gt;=52000,C26&lt;53000)),$G$85,IF((AND(C26&gt;=53000,C26&lt;54000)),$G$86,IF((AND(C26&gt;=54000,C26&lt;55000)),$G$87,IF((AND(C26&gt;=55000,C26&lt;56000)),$G$88,IF((AND(C26&gt;=56000,C26&lt;57000)),$G$89,IF((AND(C26&gt;=57000,C26&lt;58000)),$G$90,IF((AND(C26&gt;=58000,C26&lt;59000)),$G$91,IF((AND(C26&gt;=59000,C26&lt;60000)),$G$92,IF((AND(C26&gt;=60000,C26&lt;61000)),$G$93,"0")))))))))))))))))))))))))))))))))))))))))))))))))))))))))</f>
        <v>350</v>
      </c>
      <c r="K26" s="22"/>
      <c r="L26" s="22"/>
      <c r="M26" s="22"/>
      <c r="O26" s="23"/>
    </row>
    <row r="27" spans="1:15" ht="17.399999999999999">
      <c r="A27" s="25" t="str">
        <f>Sheet1!D17</f>
        <v>DDN 427-ICARE, Barangay Ising, Carmen</v>
      </c>
      <c r="B27" s="70" t="str">
        <f>Sheet1!E17</f>
        <v>MARNIE ROYO</v>
      </c>
      <c r="C27" s="53">
        <f>Sheet1!F17</f>
        <v>2520</v>
      </c>
      <c r="D27" s="53">
        <f>Sheet1!G17</f>
        <v>0</v>
      </c>
      <c r="E27" s="20">
        <f t="shared" si="0"/>
        <v>315</v>
      </c>
      <c r="F27" s="20">
        <f t="shared" si="3"/>
        <v>2205</v>
      </c>
      <c r="G27" s="20">
        <f>IF((AND(C27&gt;=100,C27&lt;5000)),$G$37,IF((AND(C27&gt;=5000,C27&lt;6000)),$G$38,IF((AND(C27&gt;=6000,C27&lt;7000)),$G$39,IF((AND(C27&gt;=7000,C27&lt;8000)),$G$40,IF((AND(C27&gt;=8000,C27&lt;9000)),$G$41,IF((AND(C27&gt;=9000,C27&lt;10000)),$G$42,IF((AND(C27&gt;=10000,C27&lt;11000)),$G$43,IF((AND(C27&gt;=11000,C27&lt;12000)),$G$44,IF((AND(C27&gt;=12000,C27&lt;13000)),$G$45,IF((AND(C27&gt;=13000,C27&lt;14000)),$G$46,IF((AND(C27&gt;=14000,C27&lt;15000)),$G$47,IF((AND(C27&gt;=15000,C27&lt;16000)),$G$48,IF((AND(C27&gt;=16000,C27&lt;17000)),$G$49,IF((AND(C27&gt;=17000,C27&lt;18000)),$G$50,IF((AND(C27&gt;=18000,C27&lt;19000)),$G$51,IF((AND(C27&gt;=19000,C27&lt;20000)),$G$52,IF((AND(C27&gt;=20000,C27&lt;21000)),$G$53,IF((AND(C27&gt;=21000,C27&lt;22000)),$G$54,IF((AND(C27&gt;=22000,C27&lt;23000)),$G$55,IF((AND(C27&gt;=23000,C27&lt;24000)),$G$56,IF((AND(C27&gt;=24000,C27&lt;25000)),$G$57,IF((AND(C27&gt;=25000,C27&lt;26000)),$G$58,IF((AND(C27&gt;=26000,C27&lt;27000)),$G$59,IF((AND(C27&gt;=27000,C27&lt;28000)),$G$60,IF((AND(C27&gt;=28000,C27&lt;29000)),$G$61,IF((AND(C27&gt;=29000,C27&lt;30000)),$G$62,IF((AND(C27&gt;=30000,C27&lt;31000)),$G$63,IF((AND(C27&gt;=31000,C27&lt;32000)),$G$64,IF((AND(C27&gt;=32000,C27&lt;33000)),$G$65,IF((AND(C27&gt;=33000,C27&lt;34000)),$G$66,IF((AND(C27&gt;=34000,C27&lt;35000)),$G$67,IF((AND(C27&gt;=35000,C27&lt;36000)),$G$68,IF((AND(C27&gt;=36000,C27&lt;37000)),$G$69,IF((AND(C27&gt;=37000,C27&lt;38000)),$G$70,IF((AND(C27&gt;=38000,C27&lt;39000)),$G$71,IF((AND(C27&gt;=39000,C27&lt;40000)),$G$72,IF((AND(C27&gt;=40000,C27&lt;41000)),$G$73,IF((AND(C27&gt;=41000,C27&lt;42000)),$G$74,IF((AND(C27&gt;=42000,C27&lt;43000)),$G$75,IF((AND(C27&gt;=43000,C27&lt;44000)),$G$76,IF((AND(C27&gt;=44000,C27&lt;45000)),$G$77,IF((AND(C27&gt;=45000,C27&lt;46000)),$G$78,IF((AND(C27&gt;=46000,C27&lt;47000)),$G$79,IF((AND(C27&gt;=47000,C27&lt;48000)),$G$80,IF((AND(C27&gt;=48000,C27&lt;49000)),$G$81,IF((AND(C27&gt;=49000,C27&lt;50000)),$G$82,IF((AND(C27&gt;=50000,C27&lt;51000)),$G$83,IF((AND(C27&gt;=51000,C27&lt;52000)),$G$84,IF((AND(C27&gt;=52000,C27&lt;53000)),$G$85,IF((AND(C27&gt;=53000,C27&lt;54000)),$G$86,IF((AND(C27&gt;=54000,C27&lt;55000)),$G$87,IF((AND(C27&gt;=55000,C27&lt;56000)),$G$88,IF((AND(C27&gt;=56000,C27&lt;57000)),$G$89,IF((AND(C27&gt;=57000,C27&lt;58000)),$G$90,IF((AND(C27&gt;=58000,C27&lt;59000)),$G$91,IF((AND(C27&gt;=59000,C27&lt;60000)),$G$92,IF((AND(C27&gt;=60000,C27&lt;61000)),$G$93,"0")))))))))))))))))))))))))))))))))))))))))))))))))))))))))</f>
        <v>250</v>
      </c>
      <c r="K27" s="22"/>
      <c r="L27" s="22"/>
      <c r="M27" s="22"/>
      <c r="O27" s="23"/>
    </row>
    <row r="28" spans="1:15" ht="18" customHeight="1">
      <c r="A28" s="25" t="str">
        <f>Sheet1!D16</f>
        <v xml:space="preserve">DDN 426-Carmen Public Market, Carmen </v>
      </c>
      <c r="B28" s="71" t="str">
        <f>Sheet1!E16</f>
        <v>MARITES DAMAULAO</v>
      </c>
      <c r="C28" s="53">
        <f>Sheet1!F16</f>
        <v>14815</v>
      </c>
      <c r="D28" s="53">
        <f>Sheet1!G16</f>
        <v>0</v>
      </c>
      <c r="E28" s="20">
        <f t="shared" si="0"/>
        <v>1851.875</v>
      </c>
      <c r="F28" s="20">
        <f t="shared" si="3"/>
        <v>12963.125</v>
      </c>
      <c r="G28" s="20">
        <f>IF((AND(C28&gt;=100,C28&lt;5000)),$G$37,IF((AND(C28&gt;=5000,C28&lt;6000)),$G$38,IF((AND(C28&gt;=6000,C28&lt;7000)),$G$39,IF((AND(C28&gt;=7000,C28&lt;8000)),$G$40,IF((AND(C28&gt;=8000,C28&lt;9000)),$G$41,IF((AND(C28&gt;=9000,C28&lt;10000)),$G$42,IF((AND(C28&gt;=10000,C28&lt;11000)),$G$43,IF((AND(C28&gt;=11000,C28&lt;12000)),$G$44,IF((AND(C28&gt;=12000,C28&lt;13000)),$G$45,IF((AND(C28&gt;=13000,C28&lt;14000)),$G$46,IF((AND(C28&gt;=14000,C28&lt;15000)),$G$47,IF((AND(C28&gt;=15000,C28&lt;16000)),$G$48,IF((AND(C28&gt;=16000,C28&lt;17000)),$G$49,IF((AND(C28&gt;=17000,C28&lt;18000)),$G$50,IF((AND(C28&gt;=18000,C28&lt;19000)),$G$51,IF((AND(C28&gt;=19000,C28&lt;20000)),$G$52,IF((AND(C28&gt;=20000,C28&lt;21000)),$G$53,IF((AND(C28&gt;=21000,C28&lt;22000)),$G$54,IF((AND(C28&gt;=22000,C28&lt;23000)),$G$55,IF((AND(C28&gt;=23000,C28&lt;24000)),$G$56,IF((AND(C28&gt;=24000,C28&lt;25000)),$G$57,IF((AND(C28&gt;=25000,C28&lt;26000)),$G$58,IF((AND(C28&gt;=26000,C28&lt;27000)),$G$59,IF((AND(C28&gt;=27000,C28&lt;28000)),$G$60,IF((AND(C28&gt;=28000,C28&lt;29000)),$G$61,IF((AND(C28&gt;=29000,C28&lt;30000)),$G$62,IF((AND(C28&gt;=30000,C28&lt;31000)),$G$63,IF((AND(C28&gt;=31000,C28&lt;32000)),$G$64,IF((AND(C28&gt;=32000,C28&lt;33000)),$G$65,IF((AND(C28&gt;=33000,C28&lt;34000)),$G$66,IF((AND(C28&gt;=34000,C28&lt;35000)),$G$67,IF((AND(C28&gt;=35000,C28&lt;36000)),$G$68,IF((AND(C28&gt;=36000,C28&lt;37000)),$G$69,IF((AND(C28&gt;=37000,C28&lt;38000)),$G$70,IF((AND(C28&gt;=38000,C28&lt;39000)),$G$71,IF((AND(C28&gt;=39000,C28&lt;40000)),$G$72,IF((AND(C28&gt;=40000,C28&lt;41000)),$G$73,IF((AND(C28&gt;=41000,C28&lt;42000)),$G$74,IF((AND(C28&gt;=42000,C28&lt;43000)),$G$75,IF((AND(C28&gt;=43000,C28&lt;44000)),$G$76,IF((AND(C28&gt;=44000,C28&lt;45000)),$G$77,IF((AND(C28&gt;=45000,C28&lt;46000)),$G$78,IF((AND(C28&gt;=46000,C28&lt;47000)),$G$79,IF((AND(C28&gt;=47000,C28&lt;48000)),$G$80,IF((AND(C28&gt;=48000,C28&lt;49000)),$G$81,IF((AND(C28&gt;=49000,C28&lt;50000)),$G$82,IF((AND(C28&gt;=50000,C28&lt;51000)),$G$83,IF((AND(C28&gt;=51000,C28&lt;52000)),$G$84,IF((AND(C28&gt;=52000,C28&lt;53000)),$G$85,IF((AND(C28&gt;=53000,C28&lt;54000)),$G$86,IF((AND(C28&gt;=54000,C28&lt;55000)),$G$87,IF((AND(C28&gt;=55000,C28&lt;56000)),$G$88,IF((AND(C28&gt;=56000,C28&lt;57000)),$G$89,IF((AND(C28&gt;=57000,C28&lt;58000)),$G$90,IF((AND(C28&gt;=58000,C28&lt;59000)),$G$91,IF((AND(C28&gt;=59000,C28&lt;60000)),$G$92,IF((AND(C28&gt;=60000,C28&lt;61000)),$G$93,"0")))))))))))))))))))))))))))))))))))))))))))))))))))))))))</f>
        <v>390</v>
      </c>
      <c r="J28" s="21"/>
      <c r="K28" s="22"/>
      <c r="L28" s="22"/>
      <c r="M28" s="22"/>
      <c r="O28" s="23"/>
    </row>
    <row r="29" spans="1:15" ht="18" customHeight="1">
      <c r="A29" s="25" t="str">
        <f>Sheet1!D7</f>
        <v xml:space="preserve">DDN 397-Near Carmen Market, Carmen </v>
      </c>
      <c r="B29" s="71" t="str">
        <f>Sheet1!E7</f>
        <v>MAYANG N. GOMEZ</v>
      </c>
      <c r="C29" s="53">
        <f>Sheet1!F7</f>
        <v>3675</v>
      </c>
      <c r="D29" s="53">
        <f>Sheet1!G7</f>
        <v>0</v>
      </c>
      <c r="E29" s="20">
        <f t="shared" si="0"/>
        <v>459.375</v>
      </c>
      <c r="F29" s="20">
        <f t="shared" si="3"/>
        <v>3215.625</v>
      </c>
      <c r="G29" s="20">
        <f>IF((AND(C29&gt;=100,C29&lt;5000)),$G$37,IF((AND(C29&gt;=5000,C29&lt;6000)),$G$38,IF((AND(C29&gt;=6000,C29&lt;7000)),$G$39,IF((AND(C29&gt;=7000,C29&lt;8000)),$G$40,IF((AND(C29&gt;=8000,C29&lt;9000)),$G$41,IF((AND(C29&gt;=9000,C29&lt;10000)),$G$42,IF((AND(C29&gt;=10000,C29&lt;11000)),$G$43,IF((AND(C29&gt;=11000,C29&lt;12000)),$G$44,IF((AND(C29&gt;=12000,C29&lt;13000)),$G$45,IF((AND(C29&gt;=13000,C29&lt;14000)),$G$46,IF((AND(C29&gt;=14000,C29&lt;15000)),$G$47,IF((AND(C29&gt;=15000,C29&lt;16000)),$G$48,IF((AND(C29&gt;=16000,C29&lt;17000)),$G$49,IF((AND(C29&gt;=17000,C29&lt;18000)),$G$50,IF((AND(C29&gt;=18000,C29&lt;19000)),$G$51,IF((AND(C29&gt;=19000,C29&lt;20000)),$G$52,IF((AND(C29&gt;=20000,C29&lt;21000)),$G$53,IF((AND(C29&gt;=21000,C29&lt;22000)),$G$54,IF((AND(C29&gt;=22000,C29&lt;23000)),$G$55,IF((AND(C29&gt;=23000,C29&lt;24000)),$G$56,IF((AND(C29&gt;=24000,C29&lt;25000)),$G$57,IF((AND(C29&gt;=25000,C29&lt;26000)),$G$58,IF((AND(C29&gt;=26000,C29&lt;27000)),$G$59,IF((AND(C29&gt;=27000,C29&lt;28000)),$G$60,IF((AND(C29&gt;=28000,C29&lt;29000)),$G$61,IF((AND(C29&gt;=29000,C29&lt;30000)),$G$62,IF((AND(C29&gt;=30000,C29&lt;31000)),$G$63,IF((AND(C29&gt;=31000,C29&lt;32000)),$G$64,IF((AND(C29&gt;=32000,C29&lt;33000)),$G$65,IF((AND(C29&gt;=33000,C29&lt;34000)),$G$66,IF((AND(C29&gt;=34000,C29&lt;35000)),$G$67,IF((AND(C29&gt;=35000,C29&lt;36000)),$G$68,IF((AND(C29&gt;=36000,C29&lt;37000)),$G$69,IF((AND(C29&gt;=37000,C29&lt;38000)),$G$70,IF((AND(C29&gt;=38000,C29&lt;39000)),$G$71,IF((AND(C29&gt;=39000,C29&lt;40000)),$G$72,IF((AND(C29&gt;=40000,C29&lt;41000)),$G$73,IF((AND(C29&gt;=41000,C29&lt;42000)),$G$74,IF((AND(C29&gt;=42000,C29&lt;43000)),$G$75,IF((AND(C29&gt;=43000,C29&lt;44000)),$G$76,IF((AND(C29&gt;=44000,C29&lt;45000)),$G$77,IF((AND(C29&gt;=45000,C29&lt;46000)),$G$78,IF((AND(C29&gt;=46000,C29&lt;47000)),$G$79,IF((AND(C29&gt;=47000,C29&lt;48000)),$G$80,IF((AND(C29&gt;=48000,C29&lt;49000)),$G$81,IF((AND(C29&gt;=49000,C29&lt;50000)),$G$82,IF((AND(C29&gt;=50000,C29&lt;51000)),$G$83,IF((AND(C29&gt;=51000,C29&lt;52000)),$G$84,IF((AND(C29&gt;=52000,C29&lt;53000)),$G$85,IF((AND(C29&gt;=53000,C29&lt;54000)),$G$86,IF((AND(C29&gt;=54000,C29&lt;55000)),$G$87,IF((AND(C29&gt;=55000,C29&lt;56000)),$G$88,IF((AND(C29&gt;=56000,C29&lt;57000)),$G$89,IF((AND(C29&gt;=57000,C29&lt;58000)),$G$90,IF((AND(C29&gt;=58000,C29&lt;59000)),$G$91,IF((AND(C29&gt;=59000,C29&lt;60000)),$G$92,IF((AND(C29&gt;=60000,C29&lt;61000)),$G$93,"0")))))))))))))))))))))))))))))))))))))))))))))))))))))))))</f>
        <v>250</v>
      </c>
      <c r="J29" s="21"/>
      <c r="K29" s="22"/>
      <c r="L29" s="22"/>
      <c r="M29" s="22"/>
      <c r="O29" s="23"/>
    </row>
    <row r="30" spans="1:15" ht="18" customHeight="1">
      <c r="A30" s="52" t="s">
        <v>9</v>
      </c>
      <c r="B30" s="71" t="s">
        <v>16</v>
      </c>
      <c r="C30" s="20"/>
      <c r="D30" s="20"/>
      <c r="E30" s="20"/>
      <c r="F30" s="53"/>
      <c r="G30" s="20">
        <v>500</v>
      </c>
      <c r="J30" s="21"/>
      <c r="K30" s="22"/>
      <c r="L30" s="22"/>
      <c r="M30" s="22"/>
      <c r="O30" s="23"/>
    </row>
    <row r="31" spans="1:15" ht="18" customHeight="1">
      <c r="A31" s="55" t="s">
        <v>10</v>
      </c>
      <c r="B31" s="4"/>
      <c r="C31" s="53">
        <f>SUM(C3:C30)</f>
        <v>164685</v>
      </c>
      <c r="D31" s="53">
        <f>SUM(D3:D30)</f>
        <v>23600</v>
      </c>
      <c r="E31" s="53">
        <f>SUM(E3:E30)</f>
        <v>20585.625</v>
      </c>
      <c r="F31" s="53">
        <f>SUM(F3:F30)</f>
        <v>120499.375</v>
      </c>
      <c r="G31" s="53">
        <f>SUM(G3:G30)</f>
        <v>7690</v>
      </c>
      <c r="K31" s="22"/>
      <c r="L31" s="22"/>
      <c r="M31" s="22"/>
      <c r="O31" s="23"/>
    </row>
    <row r="32" spans="1:15" ht="20.25" customHeight="1">
      <c r="E32" s="73" t="s">
        <v>6</v>
      </c>
      <c r="F32" s="53">
        <f>E31</f>
        <v>20585.625</v>
      </c>
      <c r="K32" s="22"/>
      <c r="L32" s="22"/>
      <c r="M32" s="22"/>
      <c r="O32" s="23"/>
    </row>
    <row r="33" spans="1:15" ht="21" customHeight="1">
      <c r="E33" s="61" t="s">
        <v>11</v>
      </c>
      <c r="F33" s="53">
        <f>F31+F32</f>
        <v>141085</v>
      </c>
      <c r="K33" s="22"/>
      <c r="L33" s="22"/>
      <c r="M33" s="22"/>
      <c r="O33" s="23"/>
    </row>
    <row r="34" spans="1:15" ht="19.5" customHeight="1">
      <c r="K34" s="22"/>
      <c r="L34" s="22"/>
      <c r="M34" s="22"/>
      <c r="O34" s="23"/>
    </row>
    <row r="35" spans="1:15" ht="21" customHeight="1">
      <c r="A35" s="66"/>
      <c r="K35" s="22"/>
      <c r="L35" s="22"/>
      <c r="M35" s="22"/>
      <c r="O35" s="23"/>
    </row>
    <row r="36" spans="1:15" ht="18.75" customHeight="1">
      <c r="K36" s="22"/>
      <c r="L36" s="22"/>
      <c r="M36" s="22"/>
      <c r="O36" s="23"/>
    </row>
    <row r="37" spans="1:15" ht="18" hidden="1" customHeight="1">
      <c r="G37" s="56">
        <v>250</v>
      </c>
      <c r="K37" s="22"/>
      <c r="L37" s="22"/>
      <c r="M37" s="22"/>
      <c r="O37" s="23"/>
    </row>
    <row r="38" spans="1:15" ht="18" hidden="1" customHeight="1">
      <c r="E38" s="1">
        <v>5000</v>
      </c>
      <c r="F38" s="1">
        <v>6000</v>
      </c>
      <c r="G38" s="56">
        <v>300</v>
      </c>
      <c r="K38" s="22"/>
      <c r="L38" s="22"/>
      <c r="M38" s="22"/>
      <c r="O38" s="23"/>
    </row>
    <row r="39" spans="1:15" ht="18" hidden="1" customHeight="1">
      <c r="E39" s="1">
        <f>E38+1000</f>
        <v>6000</v>
      </c>
      <c r="F39" s="1">
        <f>F38+1000</f>
        <v>7000</v>
      </c>
      <c r="G39" s="56">
        <f>G38+10</f>
        <v>310</v>
      </c>
      <c r="K39" s="22"/>
      <c r="L39" s="22"/>
      <c r="M39" s="22"/>
      <c r="O39" s="23"/>
    </row>
    <row r="40" spans="1:15" ht="18" hidden="1" customHeight="1">
      <c r="E40" s="1">
        <f t="shared" ref="E40:F55" si="4">E39+1000</f>
        <v>7000</v>
      </c>
      <c r="F40" s="1">
        <f t="shared" si="4"/>
        <v>8000</v>
      </c>
      <c r="G40" s="56">
        <f t="shared" ref="G40:G89" si="5">G39+10</f>
        <v>320</v>
      </c>
      <c r="K40" s="22"/>
      <c r="L40" s="22"/>
      <c r="M40" s="22"/>
      <c r="O40" s="23"/>
    </row>
    <row r="41" spans="1:15" ht="18" hidden="1" customHeight="1">
      <c r="E41" s="1">
        <f t="shared" si="4"/>
        <v>8000</v>
      </c>
      <c r="F41" s="1">
        <f t="shared" si="4"/>
        <v>9000</v>
      </c>
      <c r="G41" s="56">
        <f t="shared" si="5"/>
        <v>330</v>
      </c>
      <c r="M41" s="22"/>
    </row>
    <row r="42" spans="1:15" ht="18" hidden="1" customHeight="1">
      <c r="E42" s="1">
        <f t="shared" si="4"/>
        <v>9000</v>
      </c>
      <c r="F42" s="1">
        <f t="shared" si="4"/>
        <v>10000</v>
      </c>
      <c r="G42" s="56">
        <f t="shared" si="5"/>
        <v>340</v>
      </c>
      <c r="M42" s="22"/>
    </row>
    <row r="43" spans="1:15" ht="18" hidden="1" customHeight="1">
      <c r="E43" s="1">
        <f t="shared" si="4"/>
        <v>10000</v>
      </c>
      <c r="F43" s="1">
        <f t="shared" si="4"/>
        <v>11000</v>
      </c>
      <c r="G43" s="56">
        <f t="shared" si="5"/>
        <v>350</v>
      </c>
    </row>
    <row r="44" spans="1:15" ht="18" hidden="1" customHeight="1">
      <c r="E44" s="1">
        <f t="shared" si="4"/>
        <v>11000</v>
      </c>
      <c r="F44" s="1">
        <f t="shared" si="4"/>
        <v>12000</v>
      </c>
      <c r="G44" s="56">
        <f t="shared" si="5"/>
        <v>360</v>
      </c>
    </row>
    <row r="45" spans="1:15" ht="18" hidden="1" customHeight="1">
      <c r="E45" s="1">
        <f t="shared" si="4"/>
        <v>12000</v>
      </c>
      <c r="F45" s="1">
        <f t="shared" si="4"/>
        <v>13000</v>
      </c>
      <c r="G45" s="56">
        <f t="shared" si="5"/>
        <v>370</v>
      </c>
    </row>
    <row r="46" spans="1:15" ht="18" hidden="1" customHeight="1">
      <c r="E46" s="1">
        <f t="shared" si="4"/>
        <v>13000</v>
      </c>
      <c r="F46" s="1">
        <f t="shared" si="4"/>
        <v>14000</v>
      </c>
      <c r="G46" s="56">
        <f t="shared" si="5"/>
        <v>380</v>
      </c>
    </row>
    <row r="47" spans="1:15" ht="18" hidden="1" customHeight="1">
      <c r="E47" s="1">
        <f t="shared" si="4"/>
        <v>14000</v>
      </c>
      <c r="F47" s="1">
        <f t="shared" si="4"/>
        <v>15000</v>
      </c>
      <c r="G47" s="56">
        <f t="shared" si="5"/>
        <v>390</v>
      </c>
    </row>
    <row r="48" spans="1:15" ht="18" hidden="1" customHeight="1">
      <c r="E48" s="1">
        <f t="shared" si="4"/>
        <v>15000</v>
      </c>
      <c r="F48" s="1">
        <f t="shared" si="4"/>
        <v>16000</v>
      </c>
      <c r="G48" s="56">
        <f t="shared" si="5"/>
        <v>400</v>
      </c>
    </row>
    <row r="49" spans="5:7" ht="18" hidden="1" customHeight="1">
      <c r="E49" s="1">
        <f t="shared" si="4"/>
        <v>16000</v>
      </c>
      <c r="F49" s="1">
        <f t="shared" si="4"/>
        <v>17000</v>
      </c>
      <c r="G49" s="56">
        <f t="shared" si="5"/>
        <v>410</v>
      </c>
    </row>
    <row r="50" spans="5:7" ht="18" hidden="1" customHeight="1">
      <c r="E50" s="1">
        <f t="shared" si="4"/>
        <v>17000</v>
      </c>
      <c r="F50" s="1">
        <f t="shared" si="4"/>
        <v>18000</v>
      </c>
      <c r="G50" s="56">
        <f t="shared" si="5"/>
        <v>420</v>
      </c>
    </row>
    <row r="51" spans="5:7" ht="18" hidden="1" customHeight="1">
      <c r="E51" s="1">
        <f t="shared" si="4"/>
        <v>18000</v>
      </c>
      <c r="F51" s="1">
        <f t="shared" si="4"/>
        <v>19000</v>
      </c>
      <c r="G51" s="56">
        <f t="shared" si="5"/>
        <v>430</v>
      </c>
    </row>
    <row r="52" spans="5:7" ht="18" hidden="1" customHeight="1">
      <c r="E52" s="1">
        <f t="shared" si="4"/>
        <v>19000</v>
      </c>
      <c r="F52" s="1">
        <f t="shared" si="4"/>
        <v>20000</v>
      </c>
      <c r="G52" s="56">
        <f t="shared" si="5"/>
        <v>440</v>
      </c>
    </row>
    <row r="53" spans="5:7" ht="18" hidden="1" customHeight="1">
      <c r="E53" s="1">
        <f t="shared" si="4"/>
        <v>20000</v>
      </c>
      <c r="F53" s="1">
        <f t="shared" si="4"/>
        <v>21000</v>
      </c>
      <c r="G53" s="56">
        <f t="shared" si="5"/>
        <v>450</v>
      </c>
    </row>
    <row r="54" spans="5:7" hidden="1">
      <c r="E54" s="1">
        <f t="shared" si="4"/>
        <v>21000</v>
      </c>
      <c r="F54" s="1">
        <f t="shared" si="4"/>
        <v>22000</v>
      </c>
      <c r="G54" s="56">
        <f t="shared" si="5"/>
        <v>460</v>
      </c>
    </row>
    <row r="55" spans="5:7" hidden="1">
      <c r="E55" s="1">
        <f t="shared" si="4"/>
        <v>22000</v>
      </c>
      <c r="F55" s="1">
        <f t="shared" si="4"/>
        <v>23000</v>
      </c>
      <c r="G55" s="56">
        <f t="shared" si="5"/>
        <v>470</v>
      </c>
    </row>
    <row r="56" spans="5:7" hidden="1">
      <c r="E56" s="1">
        <f t="shared" ref="E56:F71" si="6">E55+1000</f>
        <v>23000</v>
      </c>
      <c r="F56" s="1">
        <f t="shared" si="6"/>
        <v>24000</v>
      </c>
      <c r="G56" s="56">
        <f t="shared" si="5"/>
        <v>480</v>
      </c>
    </row>
    <row r="57" spans="5:7" hidden="1">
      <c r="E57" s="1">
        <f t="shared" si="6"/>
        <v>24000</v>
      </c>
      <c r="F57" s="1">
        <f t="shared" si="6"/>
        <v>25000</v>
      </c>
      <c r="G57" s="56">
        <f t="shared" si="5"/>
        <v>490</v>
      </c>
    </row>
    <row r="58" spans="5:7" hidden="1">
      <c r="E58" s="1">
        <f t="shared" si="6"/>
        <v>25000</v>
      </c>
      <c r="F58" s="1">
        <f t="shared" si="6"/>
        <v>26000</v>
      </c>
      <c r="G58" s="56">
        <f t="shared" si="5"/>
        <v>500</v>
      </c>
    </row>
    <row r="59" spans="5:7" hidden="1">
      <c r="E59" s="1">
        <f t="shared" si="6"/>
        <v>26000</v>
      </c>
      <c r="F59" s="1">
        <f t="shared" si="6"/>
        <v>27000</v>
      </c>
      <c r="G59" s="56">
        <f t="shared" si="5"/>
        <v>510</v>
      </c>
    </row>
    <row r="60" spans="5:7" hidden="1">
      <c r="E60" s="1">
        <f t="shared" si="6"/>
        <v>27000</v>
      </c>
      <c r="F60" s="1">
        <f t="shared" si="6"/>
        <v>28000</v>
      </c>
      <c r="G60" s="56">
        <f t="shared" si="5"/>
        <v>520</v>
      </c>
    </row>
    <row r="61" spans="5:7" hidden="1">
      <c r="E61" s="1">
        <f t="shared" si="6"/>
        <v>28000</v>
      </c>
      <c r="F61" s="1">
        <f t="shared" si="6"/>
        <v>29000</v>
      </c>
      <c r="G61" s="56">
        <f t="shared" si="5"/>
        <v>530</v>
      </c>
    </row>
    <row r="62" spans="5:7" hidden="1">
      <c r="E62" s="1">
        <f t="shared" si="6"/>
        <v>29000</v>
      </c>
      <c r="F62" s="1">
        <f t="shared" si="6"/>
        <v>30000</v>
      </c>
      <c r="G62" s="56">
        <f t="shared" si="5"/>
        <v>540</v>
      </c>
    </row>
    <row r="63" spans="5:7" hidden="1">
      <c r="E63" s="1">
        <f t="shared" si="6"/>
        <v>30000</v>
      </c>
      <c r="F63" s="1">
        <f t="shared" si="6"/>
        <v>31000</v>
      </c>
      <c r="G63" s="56">
        <f t="shared" si="5"/>
        <v>550</v>
      </c>
    </row>
    <row r="64" spans="5:7" hidden="1">
      <c r="E64" s="1">
        <f t="shared" si="6"/>
        <v>31000</v>
      </c>
      <c r="F64" s="1">
        <f t="shared" si="6"/>
        <v>32000</v>
      </c>
      <c r="G64" s="56">
        <f t="shared" si="5"/>
        <v>560</v>
      </c>
    </row>
    <row r="65" spans="5:7" hidden="1">
      <c r="E65" s="1">
        <f t="shared" si="6"/>
        <v>32000</v>
      </c>
      <c r="F65" s="1">
        <f t="shared" si="6"/>
        <v>33000</v>
      </c>
      <c r="G65" s="56">
        <f t="shared" si="5"/>
        <v>570</v>
      </c>
    </row>
    <row r="66" spans="5:7" hidden="1">
      <c r="E66" s="1">
        <f t="shared" si="6"/>
        <v>33000</v>
      </c>
      <c r="F66" s="1">
        <f t="shared" si="6"/>
        <v>34000</v>
      </c>
      <c r="G66" s="56">
        <f t="shared" si="5"/>
        <v>580</v>
      </c>
    </row>
    <row r="67" spans="5:7" hidden="1">
      <c r="E67" s="1">
        <f t="shared" si="6"/>
        <v>34000</v>
      </c>
      <c r="F67" s="1">
        <f t="shared" si="6"/>
        <v>35000</v>
      </c>
      <c r="G67" s="56">
        <f t="shared" si="5"/>
        <v>590</v>
      </c>
    </row>
    <row r="68" spans="5:7" hidden="1">
      <c r="E68" s="1">
        <f t="shared" si="6"/>
        <v>35000</v>
      </c>
      <c r="F68" s="1">
        <f t="shared" si="6"/>
        <v>36000</v>
      </c>
      <c r="G68" s="56">
        <f t="shared" si="5"/>
        <v>600</v>
      </c>
    </row>
    <row r="69" spans="5:7" hidden="1">
      <c r="E69" s="1">
        <f t="shared" si="6"/>
        <v>36000</v>
      </c>
      <c r="F69" s="1">
        <f t="shared" si="6"/>
        <v>37000</v>
      </c>
      <c r="G69" s="56">
        <f t="shared" si="5"/>
        <v>610</v>
      </c>
    </row>
    <row r="70" spans="5:7" hidden="1">
      <c r="E70" s="1">
        <f t="shared" si="6"/>
        <v>37000</v>
      </c>
      <c r="F70" s="1">
        <f t="shared" si="6"/>
        <v>38000</v>
      </c>
      <c r="G70" s="56">
        <f t="shared" si="5"/>
        <v>620</v>
      </c>
    </row>
    <row r="71" spans="5:7" hidden="1">
      <c r="E71" s="1">
        <f t="shared" si="6"/>
        <v>38000</v>
      </c>
      <c r="F71" s="1">
        <f t="shared" si="6"/>
        <v>39000</v>
      </c>
      <c r="G71" s="56">
        <f t="shared" si="5"/>
        <v>630</v>
      </c>
    </row>
    <row r="72" spans="5:7" hidden="1">
      <c r="E72" s="1">
        <f t="shared" ref="E72:F87" si="7">E71+1000</f>
        <v>39000</v>
      </c>
      <c r="F72" s="1">
        <f t="shared" si="7"/>
        <v>40000</v>
      </c>
      <c r="G72" s="56">
        <f t="shared" si="5"/>
        <v>640</v>
      </c>
    </row>
    <row r="73" spans="5:7" hidden="1">
      <c r="E73" s="1">
        <f t="shared" si="7"/>
        <v>40000</v>
      </c>
      <c r="F73" s="1">
        <f t="shared" si="7"/>
        <v>41000</v>
      </c>
      <c r="G73" s="56">
        <f t="shared" si="5"/>
        <v>650</v>
      </c>
    </row>
    <row r="74" spans="5:7" hidden="1">
      <c r="E74" s="1">
        <f t="shared" si="7"/>
        <v>41000</v>
      </c>
      <c r="F74" s="1">
        <f t="shared" si="7"/>
        <v>42000</v>
      </c>
      <c r="G74" s="56">
        <f t="shared" si="5"/>
        <v>660</v>
      </c>
    </row>
    <row r="75" spans="5:7" hidden="1">
      <c r="E75" s="1">
        <f t="shared" si="7"/>
        <v>42000</v>
      </c>
      <c r="F75" s="1">
        <f t="shared" si="7"/>
        <v>43000</v>
      </c>
      <c r="G75" s="56">
        <f t="shared" si="5"/>
        <v>670</v>
      </c>
    </row>
    <row r="76" spans="5:7" hidden="1">
      <c r="E76" s="1">
        <f t="shared" si="7"/>
        <v>43000</v>
      </c>
      <c r="F76" s="1">
        <f t="shared" si="7"/>
        <v>44000</v>
      </c>
      <c r="G76" s="56">
        <f t="shared" si="5"/>
        <v>680</v>
      </c>
    </row>
    <row r="77" spans="5:7" hidden="1">
      <c r="E77" s="1">
        <f t="shared" si="7"/>
        <v>44000</v>
      </c>
      <c r="F77" s="1">
        <f t="shared" si="7"/>
        <v>45000</v>
      </c>
      <c r="G77" s="56">
        <f t="shared" si="5"/>
        <v>690</v>
      </c>
    </row>
    <row r="78" spans="5:7" hidden="1">
      <c r="E78" s="1">
        <f t="shared" si="7"/>
        <v>45000</v>
      </c>
      <c r="F78" s="1">
        <f t="shared" si="7"/>
        <v>46000</v>
      </c>
      <c r="G78" s="56">
        <f t="shared" si="5"/>
        <v>700</v>
      </c>
    </row>
    <row r="79" spans="5:7" hidden="1">
      <c r="E79" s="1">
        <f t="shared" si="7"/>
        <v>46000</v>
      </c>
      <c r="F79" s="1">
        <f t="shared" si="7"/>
        <v>47000</v>
      </c>
      <c r="G79" s="22">
        <f t="shared" si="5"/>
        <v>710</v>
      </c>
    </row>
    <row r="80" spans="5:7" hidden="1">
      <c r="E80" s="1">
        <f t="shared" si="7"/>
        <v>47000</v>
      </c>
      <c r="F80" s="1">
        <f t="shared" si="7"/>
        <v>48000</v>
      </c>
      <c r="G80" s="22">
        <f t="shared" si="5"/>
        <v>720</v>
      </c>
    </row>
    <row r="81" spans="5:7" hidden="1">
      <c r="E81" s="1">
        <f t="shared" si="7"/>
        <v>48000</v>
      </c>
      <c r="F81" s="1">
        <f t="shared" si="7"/>
        <v>49000</v>
      </c>
      <c r="G81" s="22">
        <f t="shared" si="5"/>
        <v>730</v>
      </c>
    </row>
    <row r="82" spans="5:7" hidden="1">
      <c r="E82" s="1">
        <f t="shared" si="7"/>
        <v>49000</v>
      </c>
      <c r="F82" s="1">
        <f t="shared" si="7"/>
        <v>50000</v>
      </c>
      <c r="G82" s="22">
        <f t="shared" si="5"/>
        <v>740</v>
      </c>
    </row>
    <row r="83" spans="5:7" hidden="1">
      <c r="E83" s="1">
        <f t="shared" si="7"/>
        <v>50000</v>
      </c>
      <c r="F83" s="1">
        <f t="shared" si="7"/>
        <v>51000</v>
      </c>
      <c r="G83" s="22">
        <f t="shared" si="5"/>
        <v>750</v>
      </c>
    </row>
    <row r="84" spans="5:7" hidden="1">
      <c r="E84" s="1">
        <f t="shared" si="7"/>
        <v>51000</v>
      </c>
      <c r="F84" s="1">
        <f t="shared" si="7"/>
        <v>52000</v>
      </c>
      <c r="G84" s="22">
        <f t="shared" si="5"/>
        <v>760</v>
      </c>
    </row>
    <row r="85" spans="5:7" hidden="1">
      <c r="E85" s="1">
        <f t="shared" si="7"/>
        <v>52000</v>
      </c>
      <c r="F85" s="1">
        <f t="shared" si="7"/>
        <v>53000</v>
      </c>
      <c r="G85" s="22">
        <f t="shared" si="5"/>
        <v>770</v>
      </c>
    </row>
    <row r="86" spans="5:7" hidden="1">
      <c r="E86" s="1">
        <f t="shared" si="7"/>
        <v>53000</v>
      </c>
      <c r="F86" s="1">
        <f t="shared" si="7"/>
        <v>54000</v>
      </c>
      <c r="G86" s="22">
        <f t="shared" si="5"/>
        <v>780</v>
      </c>
    </row>
    <row r="87" spans="5:7" hidden="1">
      <c r="E87" s="1">
        <f t="shared" si="7"/>
        <v>54000</v>
      </c>
      <c r="F87" s="1">
        <f t="shared" si="7"/>
        <v>55000</v>
      </c>
      <c r="G87" s="22">
        <f t="shared" si="5"/>
        <v>790</v>
      </c>
    </row>
    <row r="88" spans="5:7" hidden="1">
      <c r="E88" s="1">
        <f>E87+1000</f>
        <v>55000</v>
      </c>
      <c r="F88" s="1">
        <f>F87+1000</f>
        <v>56000</v>
      </c>
      <c r="G88" s="22">
        <f t="shared" si="5"/>
        <v>800</v>
      </c>
    </row>
    <row r="89" spans="5:7" hidden="1">
      <c r="E89" s="1">
        <f>E88+1000</f>
        <v>56000</v>
      </c>
      <c r="F89" s="1">
        <f>F88+1000</f>
        <v>57000</v>
      </c>
      <c r="G89" s="22">
        <f t="shared" si="5"/>
        <v>810</v>
      </c>
    </row>
    <row r="90" spans="5:7" ht="9.75" customHeight="1">
      <c r="G90" s="22"/>
    </row>
    <row r="91" spans="5:7" ht="42.75" customHeight="1">
      <c r="G91" s="22"/>
    </row>
    <row r="92" spans="5:7" ht="72.75" customHeight="1">
      <c r="G92" s="22"/>
    </row>
    <row r="93" spans="5:7" ht="15" customHeight="1">
      <c r="G93" s="22"/>
    </row>
    <row r="94" spans="5:7" ht="16.5" customHeight="1"/>
  </sheetData>
  <mergeCells count="1">
    <mergeCell ref="C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8"/>
  <sheetViews>
    <sheetView zoomScaleNormal="100" workbookViewId="0">
      <selection activeCell="B1" sqref="B1"/>
    </sheetView>
  </sheetViews>
  <sheetFormatPr defaultColWidth="9.109375" defaultRowHeight="13.8"/>
  <cols>
    <col min="1" max="1" width="56.44140625" style="1" customWidth="1"/>
    <col min="2" max="2" width="33.44140625" style="1" customWidth="1"/>
    <col min="3" max="7" width="27" style="1" customWidth="1"/>
    <col min="8" max="8" width="9.109375" style="1"/>
    <col min="9" max="9" width="15" style="1" bestFit="1" customWidth="1"/>
    <col min="10" max="12" width="13.44140625" style="1" bestFit="1" customWidth="1"/>
    <col min="13" max="13" width="12.44140625" style="1" customWidth="1"/>
    <col min="14" max="14" width="9.88671875" style="1" bestFit="1" customWidth="1"/>
    <col min="15" max="15" width="10.109375" style="1" bestFit="1" customWidth="1"/>
    <col min="16" max="16384" width="9.109375" style="1"/>
  </cols>
  <sheetData>
    <row r="1" spans="1:15" ht="30">
      <c r="A1" s="6" t="s">
        <v>0</v>
      </c>
      <c r="B1" s="7">
        <f>Sheet1!E1</f>
        <v>46293</v>
      </c>
      <c r="C1" s="186" t="s">
        <v>14</v>
      </c>
      <c r="D1" s="187"/>
      <c r="E1" s="187"/>
      <c r="F1" s="187"/>
      <c r="G1" s="187"/>
    </row>
    <row r="2" spans="1:15" ht="21">
      <c r="A2" s="11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15" ht="17.399999999999999">
      <c r="A3" s="17" t="str">
        <f>Sheet1!D46</f>
        <v>DDN 779-Mabini St. San Miguel,Tagum</v>
      </c>
      <c r="B3" s="69" t="str">
        <f>Sheet1!E46</f>
        <v>JESSEL PABAYO</v>
      </c>
      <c r="C3" s="53">
        <f>Sheet1!F46</f>
        <v>5000</v>
      </c>
      <c r="D3" s="53">
        <f>Sheet1!G46</f>
        <v>1200</v>
      </c>
      <c r="E3" s="20">
        <f t="shared" ref="E3:E19" si="0">C3*0.125</f>
        <v>625</v>
      </c>
      <c r="F3" s="20">
        <f t="shared" ref="F3:F24" si="1">C3-D3-E3</f>
        <v>3175</v>
      </c>
      <c r="G3" s="20">
        <f t="shared" ref="G3:G23" si="2">IF((AND(C3&gt;=100,C3&lt;5000)),$G$41,IF((AND(C3&gt;=5000,C3&lt;6000)),$G$42,IF((AND(C3&gt;=6000,C3&lt;7000)),$G$43,IF((AND(C3&gt;=7000,C3&lt;8000)),$G$44,IF((AND(C3&gt;=8000,C3&lt;9000)),$G$45,IF((AND(C3&gt;=9000,C3&lt;10000)),$G$46,IF((AND(C3&gt;=10000,C3&lt;11000)),$G$47,IF((AND(C3&gt;=11000,C3&lt;12000)),$G$48,IF((AND(C3&gt;=12000,C3&lt;13000)),$G$49,IF((AND(C3&gt;=13000,C3&lt;14000)),$G$50,IF((AND(C3&gt;=14000,C3&lt;15000)),$G$51,IF((AND(C3&gt;=15000,C3&lt;16000)),$G$52,IF((AND(C3&gt;=16000,C3&lt;17000)),$G$53,IF((AND(C3&gt;=17000,C3&lt;18000)),$G$54,IF((AND(C3&gt;=18000,C3&lt;19000)),$G$55,IF((AND(C3&gt;=19000,C3&lt;20000)),$G$56,IF((AND(C3&gt;=20000,C3&lt;21000)),$G$57,IF((AND(C3&gt;=21000,C3&lt;22000)),$G$58,IF((AND(C3&gt;=22000,C3&lt;23000)),$G$59,IF((AND(C3&gt;=23000,C3&lt;24000)),$G$60,IF((AND(C3&gt;=24000,C3&lt;25000)),$G$61,IF((AND(C3&gt;=25000,C3&lt;26000)),$G$62,IF((AND(C3&gt;=26000,C3&lt;27000)),$G$63,IF((AND(C3&gt;=27000,C3&lt;28000)),$G$64,IF((AND(C3&gt;=28000,C3&lt;29000)),$G$65,IF((AND(C3&gt;=29000,C3&lt;30000)),$G$66,IF((AND(C3&gt;=30000,C3&lt;31000)),$G$67,IF((AND(C3&gt;=31000,C3&lt;32000)),$G$68,IF((AND(C3&gt;=32000,C3&lt;33000)),$G$69,IF((AND(C3&gt;=33000,C3&lt;34000)),$G$70,IF((AND(C3&gt;=34000,C3&lt;35000)),$G$71,IF((AND(C3&gt;=35000,C3&lt;36000)),$G$72,IF((AND(C3&gt;=36000,C3&lt;37000)),$G$73,IF((AND(C3&gt;=37000,C3&lt;38000)),$G$74,IF((AND(C3&gt;=38000,C3&lt;39000)),$G$75,IF((AND(C3&gt;=39000,C3&lt;40000)),$G$76,IF((AND(C3&gt;=40000,C3&lt;41000)),$G$77,IF((AND(C3&gt;=41000,C3&lt;42000)),$G$78,IF((AND(C3&gt;=42000,C3&lt;43000)),$G$79,IF((AND(C3&gt;=43000,C3&lt;44000)),$G$80,IF((AND(C3&gt;=44000,C3&lt;45000)),$G$81,IF((AND(C3&gt;=45000,C3&lt;46000)),$G$82,IF((AND(C3&gt;=46000,C3&lt;47000)),$G$83,IF((AND(C3&gt;=47000,C3&lt;48000)),$G$84,IF((AND(C3&gt;=48000,C3&lt;49000)),$G$85,IF((AND(C3&gt;=49000,C3&lt;50000)),$G$86,IF((AND(C3&gt;=50000,C3&lt;51000)),$G$87,IF((AND(C3&gt;=51000,C3&lt;52000)),$G$88,IF((AND(C3&gt;=52000,C3&lt;53000)),$G$89,IF((AND(C3&gt;=53000,C3&lt;54000)),$G$90,IF((AND(C3&gt;=54000,C3&lt;55000)),$G$91,IF((AND(C3&gt;=55000,C3&lt;56000)),$G$92,IF((AND(C3&gt;=56000,C3&lt;57000)),$G$93,IF((AND(C3&gt;=57000,C3&lt;58000)),$G$94,IF((AND(C3&gt;=58000,C3&lt;59000)),$G$95,IF((AND(C3&gt;=59000,C3&lt;60000)),$G$96,IF((AND(C3&gt;=60000,C3&lt;61000)),$G$97,"0")))))))))))))))))))))))))))))))))))))))))))))))))))))))))</f>
        <v>300</v>
      </c>
      <c r="K3" s="22"/>
      <c r="L3" s="22"/>
      <c r="M3" s="22"/>
      <c r="N3" s="23"/>
    </row>
    <row r="4" spans="1:15" ht="17.399999999999999">
      <c r="A4" s="17" t="str">
        <f>Sheet1!D43</f>
        <v>DDN 776-Aala Road,Provincial Capitol,Tagum City</v>
      </c>
      <c r="B4" s="70" t="str">
        <f>Sheet1!E43</f>
        <v>JOSEPHINE L. DELIGERO</v>
      </c>
      <c r="C4" s="53">
        <f>Sheet1!F43</f>
        <v>6144</v>
      </c>
      <c r="D4" s="53">
        <f>Sheet1!G43</f>
        <v>0</v>
      </c>
      <c r="E4" s="20">
        <f t="shared" si="0"/>
        <v>768</v>
      </c>
      <c r="F4" s="20">
        <f t="shared" si="1"/>
        <v>5376</v>
      </c>
      <c r="G4" s="20">
        <f t="shared" si="2"/>
        <v>310</v>
      </c>
      <c r="K4" s="22"/>
      <c r="L4" s="22"/>
      <c r="M4" s="22"/>
      <c r="O4" s="23"/>
    </row>
    <row r="5" spans="1:15" ht="17.399999999999999">
      <c r="A5" s="25" t="str">
        <f>Sheet1!D3</f>
        <v>DDN 350 - Pagsabangan Road Brgy Mankilam,Tagum</v>
      </c>
      <c r="B5" s="70" t="str">
        <f>Sheet1!E3</f>
        <v>MARY LOVELYN RAMOS</v>
      </c>
      <c r="C5" s="53">
        <f>Sheet1!F3</f>
        <v>10441</v>
      </c>
      <c r="D5" s="53">
        <f>Sheet1!G3</f>
        <v>1600</v>
      </c>
      <c r="E5" s="20">
        <f t="shared" si="0"/>
        <v>1305.125</v>
      </c>
      <c r="F5" s="20">
        <f t="shared" si="1"/>
        <v>7535.875</v>
      </c>
      <c r="G5" s="20">
        <f t="shared" si="2"/>
        <v>350</v>
      </c>
      <c r="K5" s="22"/>
      <c r="L5" s="22"/>
      <c r="M5" s="22"/>
      <c r="O5" s="23"/>
    </row>
    <row r="6" spans="1:15" ht="17.399999999999999">
      <c r="A6" s="17" t="str">
        <f>Sheet1!D52</f>
        <v>DDN 1424-Purok 4B Saw Mill,Sto. Nino Talaingod</v>
      </c>
      <c r="B6" s="70" t="str">
        <f>Sheet1!E52</f>
        <v>DELY T. MACAS</v>
      </c>
      <c r="C6" s="53">
        <f>Sheet1!F52</f>
        <v>10192</v>
      </c>
      <c r="D6" s="53">
        <f>Sheet1!G52</f>
        <v>400</v>
      </c>
      <c r="E6" s="20">
        <f t="shared" si="0"/>
        <v>1274</v>
      </c>
      <c r="F6" s="20">
        <f t="shared" si="1"/>
        <v>8518</v>
      </c>
      <c r="G6" s="20">
        <f t="shared" si="2"/>
        <v>350</v>
      </c>
      <c r="K6" s="22"/>
      <c r="L6" s="22"/>
      <c r="M6" s="22"/>
      <c r="O6" s="23"/>
    </row>
    <row r="7" spans="1:15" ht="17.399999999999999">
      <c r="A7" s="17" t="str">
        <f>Sheet1!D11</f>
        <v>DDN 402-Purok 11C, Ilaboon Maniki,Kapalong</v>
      </c>
      <c r="B7" s="70" t="str">
        <f>Sheet1!E11</f>
        <v xml:space="preserve">RUTHCHELLE JOY DELA CERNA </v>
      </c>
      <c r="C7" s="53">
        <f>Sheet1!F11</f>
        <v>4351</v>
      </c>
      <c r="D7" s="53">
        <f>Sheet1!G11</f>
        <v>0</v>
      </c>
      <c r="E7" s="20">
        <f t="shared" si="0"/>
        <v>543.875</v>
      </c>
      <c r="F7" s="20">
        <f t="shared" si="1"/>
        <v>3807.125</v>
      </c>
      <c r="G7" s="20">
        <f t="shared" si="2"/>
        <v>250</v>
      </c>
      <c r="K7" s="22"/>
      <c r="L7" s="22"/>
      <c r="M7" s="22"/>
      <c r="O7" s="23"/>
    </row>
    <row r="8" spans="1:15" ht="17.399999999999999">
      <c r="A8" s="17" t="str">
        <f>Sheet1!D57</f>
        <v>DDN 1523-Capungagan, Kapalong</v>
      </c>
      <c r="B8" s="69" t="str">
        <f>Sheet1!E57</f>
        <v>ANNABELLE SEMBLANTE</v>
      </c>
      <c r="C8" s="53">
        <f>Sheet1!F57</f>
        <v>5000</v>
      </c>
      <c r="D8" s="53">
        <f>Sheet1!G57</f>
        <v>0</v>
      </c>
      <c r="E8" s="20">
        <f t="shared" si="0"/>
        <v>625</v>
      </c>
      <c r="F8" s="20">
        <f t="shared" si="1"/>
        <v>4375</v>
      </c>
      <c r="G8" s="20">
        <f t="shared" si="2"/>
        <v>300</v>
      </c>
      <c r="K8" s="22"/>
      <c r="L8" s="22"/>
      <c r="M8" s="22"/>
      <c r="O8" s="23"/>
    </row>
    <row r="9" spans="1:15" ht="28.2">
      <c r="A9" s="25" t="str">
        <f>Sheet1!D47</f>
        <v>DDN 780-PUROK MACOPA, VISAYAN VILLAGE, TAGUM CITY</v>
      </c>
      <c r="B9" s="70" t="str">
        <f>Sheet1!E47</f>
        <v>AZENITH TUASOC</v>
      </c>
      <c r="C9" s="53">
        <f>Sheet1!F47</f>
        <v>6165</v>
      </c>
      <c r="D9" s="53">
        <f>Sheet1!G47</f>
        <v>0</v>
      </c>
      <c r="E9" s="20">
        <f t="shared" si="0"/>
        <v>770.625</v>
      </c>
      <c r="F9" s="20">
        <f t="shared" si="1"/>
        <v>5394.375</v>
      </c>
      <c r="G9" s="20">
        <f t="shared" si="2"/>
        <v>310</v>
      </c>
      <c r="K9" s="22"/>
      <c r="L9" s="22"/>
      <c r="M9" s="22"/>
      <c r="O9" s="23"/>
    </row>
    <row r="10" spans="1:15" ht="17.399999999999999">
      <c r="A10" s="25" t="str">
        <f>Sheet1!D45</f>
        <v>DDN 778-P.Pagkakaisa,Pagsabangan,Tagum</v>
      </c>
      <c r="B10" s="70" t="str">
        <f>Sheet1!E45</f>
        <v>LEA GRACE PROGELLA</v>
      </c>
      <c r="C10" s="53">
        <f>Sheet1!F45</f>
        <v>3670</v>
      </c>
      <c r="D10" s="53">
        <f>Sheet1!G45</f>
        <v>800</v>
      </c>
      <c r="E10" s="20">
        <f t="shared" si="0"/>
        <v>458.75</v>
      </c>
      <c r="F10" s="20">
        <f t="shared" si="1"/>
        <v>2411.25</v>
      </c>
      <c r="G10" s="20">
        <f t="shared" si="2"/>
        <v>250</v>
      </c>
      <c r="K10" s="22"/>
      <c r="L10" s="22"/>
      <c r="M10" s="22"/>
      <c r="O10" s="23"/>
    </row>
    <row r="11" spans="1:15" ht="17.399999999999999">
      <c r="A11" s="25" t="str">
        <f>Sheet1!D42</f>
        <v>DDN 775-Uraya Subd,Circumferential Road,Tagum</v>
      </c>
      <c r="B11" s="70" t="str">
        <f>Sheet1!E42</f>
        <v>CENDY MAE P. JAVA</v>
      </c>
      <c r="C11" s="53">
        <f>Sheet1!F42</f>
        <v>24084</v>
      </c>
      <c r="D11" s="53">
        <f>Sheet1!G42</f>
        <v>800</v>
      </c>
      <c r="E11" s="20">
        <f t="shared" si="0"/>
        <v>3010.5</v>
      </c>
      <c r="F11" s="20">
        <f t="shared" si="1"/>
        <v>20273.5</v>
      </c>
      <c r="G11" s="20">
        <f t="shared" si="2"/>
        <v>490</v>
      </c>
      <c r="K11" s="22"/>
      <c r="L11" s="22"/>
      <c r="M11" s="22"/>
      <c r="O11" s="23"/>
    </row>
    <row r="12" spans="1:15" ht="17.399999999999999">
      <c r="A12" s="25" t="str">
        <f>Sheet1!D4</f>
        <v>DDN 351 - Pob. La Filipina,Tagum</v>
      </c>
      <c r="B12" s="70" t="str">
        <f>Sheet1!E4</f>
        <v>BEVERLY ALAO</v>
      </c>
      <c r="C12" s="53">
        <f>Sheet1!F4</f>
        <v>9323</v>
      </c>
      <c r="D12" s="53">
        <f>Sheet1!G4</f>
        <v>0</v>
      </c>
      <c r="E12" s="20">
        <f t="shared" si="0"/>
        <v>1165.375</v>
      </c>
      <c r="F12" s="20">
        <f t="shared" si="1"/>
        <v>8157.625</v>
      </c>
      <c r="G12" s="20">
        <f t="shared" si="2"/>
        <v>340</v>
      </c>
      <c r="K12" s="22"/>
      <c r="L12" s="22"/>
      <c r="M12" s="22"/>
      <c r="O12" s="23"/>
    </row>
    <row r="13" spans="1:15" ht="17.399999999999999">
      <c r="A13" s="25" t="str">
        <f>Sheet1!D27</f>
        <v>DDN 760-Merville Subdivision,Magdum,Tagum City</v>
      </c>
      <c r="B13" s="70" t="str">
        <f>Sheet1!E27</f>
        <v>ELVI FABON OÑEZ</v>
      </c>
      <c r="C13" s="53">
        <f>Sheet1!F27</f>
        <v>4115</v>
      </c>
      <c r="D13" s="53">
        <f>Sheet1!G27</f>
        <v>0</v>
      </c>
      <c r="E13" s="20">
        <f t="shared" si="0"/>
        <v>514.375</v>
      </c>
      <c r="F13" s="20">
        <f t="shared" si="1"/>
        <v>3600.625</v>
      </c>
      <c r="G13" s="20">
        <f t="shared" si="2"/>
        <v>250</v>
      </c>
      <c r="K13" s="22"/>
      <c r="L13" s="22"/>
      <c r="M13" s="22"/>
      <c r="O13" s="23"/>
    </row>
    <row r="14" spans="1:15" ht="17.399999999999999">
      <c r="A14" s="25" t="str">
        <f>Sheet1!D6</f>
        <v>DDN 353-Tipas Street, Tagum</v>
      </c>
      <c r="B14" s="70" t="str">
        <f>Sheet1!E6</f>
        <v>PRETTY JANE TANDAAN</v>
      </c>
      <c r="C14" s="53">
        <f>Sheet1!F6</f>
        <v>4390</v>
      </c>
      <c r="D14" s="53">
        <f>Sheet1!G6</f>
        <v>800</v>
      </c>
      <c r="E14" s="20">
        <f t="shared" si="0"/>
        <v>548.75</v>
      </c>
      <c r="F14" s="20">
        <f t="shared" si="1"/>
        <v>3041.25</v>
      </c>
      <c r="G14" s="20">
        <f t="shared" si="2"/>
        <v>250</v>
      </c>
      <c r="K14" s="22"/>
      <c r="L14" s="22"/>
      <c r="M14" s="22"/>
      <c r="O14" s="23"/>
    </row>
    <row r="15" spans="1:15" ht="17.25" customHeight="1">
      <c r="A15" s="25" t="str">
        <f>Sheet1!D14</f>
        <v>DDN 424-Purok 3D,Apokon,Tagum City</v>
      </c>
      <c r="B15" s="70" t="str">
        <f>Sheet1!E14</f>
        <v>MARY JOY APOC</v>
      </c>
      <c r="C15" s="53">
        <f>Sheet1!F14</f>
        <v>9290</v>
      </c>
      <c r="D15" s="53">
        <f>Sheet1!G14</f>
        <v>2400</v>
      </c>
      <c r="E15" s="20">
        <f t="shared" si="0"/>
        <v>1161.25</v>
      </c>
      <c r="F15" s="20">
        <f t="shared" si="1"/>
        <v>5728.75</v>
      </c>
      <c r="G15" s="20">
        <f t="shared" si="2"/>
        <v>340</v>
      </c>
      <c r="K15" s="22"/>
      <c r="L15" s="22"/>
      <c r="M15" s="22"/>
      <c r="O15" s="23"/>
    </row>
    <row r="16" spans="1:15" ht="17.399999999999999">
      <c r="A16" s="25" t="str">
        <f>Sheet1!D33</f>
        <v>DDN 766-Near Cemetery,Pagsabangan, Tagum City</v>
      </c>
      <c r="B16" s="70">
        <f>Sheet1!E33</f>
        <v>0</v>
      </c>
      <c r="C16" s="53">
        <f>Sheet1!F33</f>
        <v>0</v>
      </c>
      <c r="D16" s="53">
        <f>Sheet1!G33</f>
        <v>0</v>
      </c>
      <c r="E16" s="20">
        <f t="shared" si="0"/>
        <v>0</v>
      </c>
      <c r="F16" s="20">
        <f t="shared" si="1"/>
        <v>0</v>
      </c>
      <c r="G16" s="20" t="str">
        <f t="shared" si="2"/>
        <v>0</v>
      </c>
      <c r="K16" s="22"/>
      <c r="L16" s="22"/>
      <c r="M16" s="22"/>
      <c r="O16" s="23"/>
    </row>
    <row r="17" spans="1:15" ht="17.399999999999999">
      <c r="A17" s="25" t="str">
        <f>Sheet1!D36</f>
        <v>DDN 769-Davao Medical Center,Apokon,Tagum</v>
      </c>
      <c r="B17" s="70" t="str">
        <f>Sheet1!E36</f>
        <v>MARY JANE TALISIC</v>
      </c>
      <c r="C17" s="53">
        <f>Sheet1!F36</f>
        <v>31974</v>
      </c>
      <c r="D17" s="53">
        <f>Sheet1!G36</f>
        <v>3200</v>
      </c>
      <c r="E17" s="20">
        <f t="shared" si="0"/>
        <v>3996.75</v>
      </c>
      <c r="F17" s="20">
        <f t="shared" si="1"/>
        <v>24777.25</v>
      </c>
      <c r="G17" s="20">
        <f t="shared" si="2"/>
        <v>560</v>
      </c>
      <c r="K17" s="22"/>
      <c r="L17" s="22"/>
      <c r="M17" s="22"/>
      <c r="O17" s="23"/>
    </row>
    <row r="18" spans="1:15" ht="17.399999999999999">
      <c r="A18" s="25" t="str">
        <f>Sheet1!D37</f>
        <v>DDN 770-Timog Ave,Tagum City</v>
      </c>
      <c r="B18" s="70" t="str">
        <f>Sheet1!E37</f>
        <v>JIANALYN DAYADAY</v>
      </c>
      <c r="C18" s="53">
        <f>Sheet1!F37</f>
        <v>21430</v>
      </c>
      <c r="D18" s="53">
        <f>Sheet1!G37</f>
        <v>2400</v>
      </c>
      <c r="E18" s="20">
        <f>C18*0.125</f>
        <v>2678.75</v>
      </c>
      <c r="F18" s="20">
        <f t="shared" si="1"/>
        <v>16351.25</v>
      </c>
      <c r="G18" s="20">
        <f t="shared" si="2"/>
        <v>460</v>
      </c>
      <c r="K18" s="22"/>
      <c r="L18" s="22"/>
      <c r="M18" s="22"/>
      <c r="O18" s="23"/>
    </row>
    <row r="19" spans="1:15" ht="17.399999999999999">
      <c r="A19" s="25" t="str">
        <f>Sheet1!D39</f>
        <v>DDN 772-Purok Palmera,Visayan Village,Tagum</v>
      </c>
      <c r="B19" s="70" t="str">
        <f>Sheet1!E39</f>
        <v>PATRICIA MANOVA COQUILLA</v>
      </c>
      <c r="C19" s="53">
        <f>Sheet1!F39</f>
        <v>10893</v>
      </c>
      <c r="D19" s="53">
        <f>Sheet1!G39</f>
        <v>1600</v>
      </c>
      <c r="E19" s="20">
        <f t="shared" si="0"/>
        <v>1361.625</v>
      </c>
      <c r="F19" s="20">
        <f t="shared" si="1"/>
        <v>7931.375</v>
      </c>
      <c r="G19" s="20">
        <f t="shared" si="2"/>
        <v>350</v>
      </c>
      <c r="K19" s="22"/>
      <c r="L19" s="22"/>
      <c r="M19" s="22"/>
      <c r="O19" s="23"/>
    </row>
    <row r="20" spans="1:15" ht="17.399999999999999">
      <c r="A20" s="25" t="str">
        <f>Sheet1!D12</f>
        <v>DDN 422-Purok Durian,Visayan Village,Tagum</v>
      </c>
      <c r="B20" s="70" t="str">
        <f>Sheet1!E12</f>
        <v>AMERITA MAMAHIPOS</v>
      </c>
      <c r="C20" s="53">
        <f>Sheet1!F12</f>
        <v>6295</v>
      </c>
      <c r="D20" s="53">
        <f>Sheet1!G12</f>
        <v>1000</v>
      </c>
      <c r="E20" s="20">
        <f>C20*0.125</f>
        <v>786.875</v>
      </c>
      <c r="F20" s="20">
        <f t="shared" si="1"/>
        <v>4508.125</v>
      </c>
      <c r="G20" s="20">
        <f t="shared" si="2"/>
        <v>310</v>
      </c>
      <c r="K20" s="22"/>
      <c r="L20" s="22"/>
      <c r="M20" s="22"/>
      <c r="O20" s="23"/>
    </row>
    <row r="21" spans="1:15" ht="17.399999999999999">
      <c r="A21" s="25" t="str">
        <f>Sheet1!D41</f>
        <v xml:space="preserve">DDN 774-First Oriental Street, Tagum City </v>
      </c>
      <c r="B21" s="70" t="str">
        <f>Sheet1!E41</f>
        <v>RADIN MAYAKI WENG</v>
      </c>
      <c r="C21" s="53">
        <f>Sheet1!F41</f>
        <v>10352</v>
      </c>
      <c r="D21" s="53">
        <f>Sheet1!G41</f>
        <v>400</v>
      </c>
      <c r="E21" s="20">
        <f>C21*0.125</f>
        <v>1294</v>
      </c>
      <c r="F21" s="20">
        <f t="shared" si="1"/>
        <v>8658</v>
      </c>
      <c r="G21" s="20">
        <f t="shared" si="2"/>
        <v>350</v>
      </c>
      <c r="K21" s="22"/>
      <c r="L21" s="22"/>
      <c r="M21" s="22"/>
      <c r="O21" s="23"/>
    </row>
    <row r="22" spans="1:15" ht="17.399999999999999">
      <c r="A22" s="25" t="str">
        <f>Sheet1!D60</f>
        <v>DDN 1587-Cambanogoy,Carmen - DEACTIVATED</v>
      </c>
      <c r="B22" s="70">
        <f>Sheet1!E60</f>
        <v>0</v>
      </c>
      <c r="C22" s="53">
        <f>Sheet1!F60</f>
        <v>0</v>
      </c>
      <c r="D22" s="53">
        <f>Sheet1!G60</f>
        <v>0</v>
      </c>
      <c r="E22" s="20">
        <f>C22*0.125</f>
        <v>0</v>
      </c>
      <c r="F22" s="20">
        <f t="shared" si="1"/>
        <v>0</v>
      </c>
      <c r="G22" s="20" t="str">
        <f t="shared" si="2"/>
        <v>0</v>
      </c>
      <c r="K22" s="22"/>
      <c r="L22" s="22"/>
      <c r="M22" s="22"/>
      <c r="O22" s="23"/>
    </row>
    <row r="23" spans="1:15" customFormat="1" ht="20.100000000000001" customHeight="1">
      <c r="A23" s="46" t="str">
        <f>Sheet1!D81</f>
        <v>DDN 1752- NAKASAKA STO. NIÑO TALAINGOD</v>
      </c>
      <c r="B23" s="46" t="str">
        <f>Sheet1!E81</f>
        <v>MAE ANN PARAISO</v>
      </c>
      <c r="C23" s="46">
        <f>Sheet1!F81</f>
        <v>2485</v>
      </c>
      <c r="D23" s="46">
        <f>Sheet1!G81</f>
        <v>800</v>
      </c>
      <c r="E23" s="20">
        <f>C23*0.125</f>
        <v>310.625</v>
      </c>
      <c r="F23" s="20">
        <f t="shared" si="1"/>
        <v>1374.375</v>
      </c>
      <c r="G23" s="20">
        <f t="shared" si="2"/>
        <v>250</v>
      </c>
      <c r="K23" s="22"/>
      <c r="L23" s="22"/>
      <c r="M23" s="22"/>
      <c r="O23" s="23"/>
    </row>
    <row r="24" spans="1:15" ht="17.399999999999999">
      <c r="A24" s="52" t="s">
        <v>9</v>
      </c>
      <c r="B24" s="71" t="s">
        <v>14</v>
      </c>
      <c r="C24" s="20"/>
      <c r="D24" s="20"/>
      <c r="E24" s="20">
        <f>C24*0.125</f>
        <v>0</v>
      </c>
      <c r="F24" s="20">
        <f t="shared" si="1"/>
        <v>0</v>
      </c>
      <c r="G24" s="20">
        <v>500</v>
      </c>
      <c r="K24" s="22"/>
      <c r="L24" s="22"/>
      <c r="M24" s="22"/>
      <c r="O24" s="23"/>
    </row>
    <row r="25" spans="1:15" ht="18" customHeight="1">
      <c r="A25" s="55" t="s">
        <v>10</v>
      </c>
      <c r="B25" s="4"/>
      <c r="C25" s="53">
        <f>SUM(C3:C24)</f>
        <v>185594</v>
      </c>
      <c r="D25" s="53">
        <f>SUM(D3:D24)</f>
        <v>17400</v>
      </c>
      <c r="E25" s="53">
        <f>SUM(E3:E24)</f>
        <v>23199.25</v>
      </c>
      <c r="F25" s="53">
        <f>SUM(F3:F24)</f>
        <v>144994.75</v>
      </c>
      <c r="G25" s="53">
        <f>SUM(G3:G24)</f>
        <v>6870</v>
      </c>
      <c r="K25" s="22"/>
      <c r="L25" s="22"/>
      <c r="M25" s="22"/>
      <c r="O25" s="23"/>
    </row>
    <row r="26" spans="1:15" ht="21">
      <c r="A26" s="60"/>
      <c r="B26" s="31"/>
      <c r="C26" s="72"/>
      <c r="D26" s="72"/>
      <c r="E26" s="73" t="s">
        <v>6</v>
      </c>
      <c r="F26" s="53">
        <f>E25</f>
        <v>23199.25</v>
      </c>
      <c r="G26" s="44"/>
      <c r="K26" s="22"/>
      <c r="L26" s="22"/>
      <c r="M26" s="22"/>
      <c r="O26" s="23"/>
    </row>
    <row r="27" spans="1:15" ht="21">
      <c r="A27" s="60"/>
      <c r="B27" s="31"/>
      <c r="C27" s="72"/>
      <c r="D27" s="72"/>
      <c r="E27" s="61" t="s">
        <v>11</v>
      </c>
      <c r="F27" s="53">
        <f>F25+F26</f>
        <v>168194</v>
      </c>
      <c r="G27" s="44"/>
      <c r="K27" s="22"/>
      <c r="L27" s="22"/>
      <c r="M27" s="22"/>
      <c r="O27" s="23"/>
    </row>
    <row r="28" spans="1:15" ht="17.399999999999999">
      <c r="A28" s="60"/>
      <c r="B28" s="31"/>
      <c r="C28" s="72"/>
      <c r="D28" s="72"/>
      <c r="E28" s="44"/>
      <c r="F28" s="44"/>
      <c r="G28" s="44"/>
      <c r="K28" s="22"/>
      <c r="L28" s="22"/>
      <c r="M28" s="22"/>
      <c r="O28" s="23"/>
    </row>
    <row r="29" spans="1:15" ht="17.399999999999999">
      <c r="A29" s="60"/>
      <c r="B29" s="31"/>
      <c r="C29" s="72"/>
      <c r="D29" s="72"/>
      <c r="E29" s="44"/>
      <c r="F29" s="44"/>
      <c r="G29" s="44"/>
      <c r="J29" s="21"/>
      <c r="K29" s="22"/>
      <c r="L29" s="22"/>
      <c r="M29" s="22"/>
      <c r="O29" s="23"/>
    </row>
    <row r="30" spans="1:15" ht="17.399999999999999">
      <c r="A30" s="74"/>
      <c r="B30" s="31"/>
      <c r="C30" s="72"/>
      <c r="D30" s="72"/>
      <c r="E30" s="44"/>
      <c r="F30" s="44"/>
      <c r="G30" s="44"/>
      <c r="J30" s="21"/>
      <c r="K30" s="22"/>
      <c r="L30" s="22"/>
      <c r="M30" s="22"/>
      <c r="O30" s="23"/>
    </row>
    <row r="31" spans="1:15" ht="17.399999999999999">
      <c r="A31" s="60"/>
      <c r="B31" s="31"/>
      <c r="C31" s="72"/>
      <c r="D31" s="72"/>
      <c r="E31" s="44"/>
      <c r="F31" s="44"/>
      <c r="G31" s="44"/>
      <c r="J31" s="21"/>
      <c r="K31" s="22"/>
      <c r="L31" s="22"/>
      <c r="M31" s="22"/>
      <c r="O31" s="23"/>
    </row>
    <row r="32" spans="1:15" ht="18" customHeight="1">
      <c r="A32" s="75"/>
      <c r="B32" s="31"/>
      <c r="C32" s="72"/>
      <c r="D32" s="44"/>
      <c r="E32" s="44"/>
      <c r="F32" s="44"/>
      <c r="G32" s="44"/>
      <c r="J32" s="21"/>
      <c r="K32" s="22"/>
      <c r="L32" s="22"/>
      <c r="M32" s="22"/>
      <c r="O32" s="23"/>
    </row>
    <row r="33" spans="1:15" ht="18" customHeight="1">
      <c r="A33" s="31"/>
      <c r="B33" s="31"/>
      <c r="C33" s="72"/>
      <c r="D33" s="44"/>
      <c r="E33" s="44"/>
      <c r="F33" s="44"/>
      <c r="G33" s="44"/>
      <c r="J33" s="21"/>
      <c r="K33" s="22"/>
      <c r="L33" s="22"/>
      <c r="M33" s="22"/>
      <c r="O33" s="23"/>
    </row>
    <row r="34" spans="1:15" ht="18" customHeight="1">
      <c r="A34" s="60"/>
      <c r="B34" s="31"/>
      <c r="C34" s="72"/>
      <c r="D34" s="72"/>
      <c r="E34" s="44"/>
      <c r="F34" s="44"/>
      <c r="G34" s="44"/>
      <c r="J34" s="21"/>
      <c r="K34" s="22"/>
      <c r="L34" s="22"/>
      <c r="M34" s="22"/>
      <c r="O34" s="23"/>
    </row>
    <row r="35" spans="1:15" ht="18" customHeight="1">
      <c r="K35" s="22"/>
      <c r="L35" s="22"/>
      <c r="M35" s="22"/>
      <c r="O35" s="23"/>
    </row>
    <row r="36" spans="1:15" ht="20.25" customHeight="1">
      <c r="K36" s="22"/>
      <c r="L36" s="22"/>
      <c r="M36" s="22"/>
      <c r="O36" s="23"/>
    </row>
    <row r="37" spans="1:15" ht="21" customHeight="1">
      <c r="K37" s="22"/>
      <c r="L37" s="22"/>
      <c r="M37" s="22"/>
      <c r="O37" s="23"/>
    </row>
    <row r="38" spans="1:15" ht="19.5" customHeight="1">
      <c r="K38" s="22"/>
      <c r="L38" s="22"/>
      <c r="M38" s="22"/>
      <c r="O38" s="23"/>
    </row>
    <row r="39" spans="1:15" ht="21" customHeight="1">
      <c r="A39" s="66"/>
      <c r="K39" s="22"/>
      <c r="L39" s="22"/>
      <c r="M39" s="22"/>
      <c r="O39" s="23"/>
    </row>
    <row r="40" spans="1:15" ht="18.75" customHeight="1">
      <c r="K40" s="22"/>
      <c r="L40" s="22"/>
      <c r="M40" s="22"/>
      <c r="O40" s="23"/>
    </row>
    <row r="41" spans="1:15" ht="18" hidden="1" customHeight="1">
      <c r="G41" s="56">
        <v>250</v>
      </c>
      <c r="K41" s="22"/>
      <c r="L41" s="22"/>
      <c r="M41" s="22"/>
      <c r="O41" s="23"/>
    </row>
    <row r="42" spans="1:15" ht="18" hidden="1" customHeight="1">
      <c r="E42" s="1">
        <v>5000</v>
      </c>
      <c r="F42" s="1">
        <v>6000</v>
      </c>
      <c r="G42" s="56">
        <v>300</v>
      </c>
      <c r="K42" s="22"/>
      <c r="L42" s="22"/>
      <c r="M42" s="22"/>
      <c r="O42" s="23"/>
    </row>
    <row r="43" spans="1:15" ht="18" hidden="1" customHeight="1">
      <c r="E43" s="1">
        <f t="shared" ref="E43:E74" si="3">E42+1000</f>
        <v>6000</v>
      </c>
      <c r="F43" s="1">
        <f t="shared" ref="F43:F74" si="4">F42+1000</f>
        <v>7000</v>
      </c>
      <c r="G43" s="56">
        <f t="shared" ref="G43:G74" si="5">G42+10</f>
        <v>310</v>
      </c>
      <c r="K43" s="22"/>
      <c r="L43" s="22"/>
      <c r="M43" s="22"/>
      <c r="O43" s="23"/>
    </row>
    <row r="44" spans="1:15" ht="18" hidden="1" customHeight="1">
      <c r="E44" s="1">
        <f t="shared" si="3"/>
        <v>7000</v>
      </c>
      <c r="F44" s="1">
        <f t="shared" si="4"/>
        <v>8000</v>
      </c>
      <c r="G44" s="56">
        <f t="shared" si="5"/>
        <v>320</v>
      </c>
      <c r="K44" s="22"/>
      <c r="L44" s="22"/>
      <c r="M44" s="22"/>
      <c r="O44" s="23"/>
    </row>
    <row r="45" spans="1:15" ht="18" hidden="1" customHeight="1">
      <c r="E45" s="1">
        <f t="shared" si="3"/>
        <v>8000</v>
      </c>
      <c r="F45" s="1">
        <f t="shared" si="4"/>
        <v>9000</v>
      </c>
      <c r="G45" s="56">
        <f t="shared" si="5"/>
        <v>330</v>
      </c>
      <c r="M45" s="22"/>
    </row>
    <row r="46" spans="1:15" ht="18" hidden="1" customHeight="1">
      <c r="E46" s="1">
        <f t="shared" si="3"/>
        <v>9000</v>
      </c>
      <c r="F46" s="1">
        <f t="shared" si="4"/>
        <v>10000</v>
      </c>
      <c r="G46" s="56">
        <f t="shared" si="5"/>
        <v>340</v>
      </c>
      <c r="M46" s="22"/>
    </row>
    <row r="47" spans="1:15" ht="18" hidden="1" customHeight="1">
      <c r="E47" s="1">
        <f t="shared" si="3"/>
        <v>10000</v>
      </c>
      <c r="F47" s="1">
        <f t="shared" si="4"/>
        <v>11000</v>
      </c>
      <c r="G47" s="56">
        <f t="shared" si="5"/>
        <v>350</v>
      </c>
    </row>
    <row r="48" spans="1:15" ht="18" hidden="1" customHeight="1">
      <c r="E48" s="1">
        <f t="shared" si="3"/>
        <v>11000</v>
      </c>
      <c r="F48" s="1">
        <f t="shared" si="4"/>
        <v>12000</v>
      </c>
      <c r="G48" s="56">
        <f t="shared" si="5"/>
        <v>360</v>
      </c>
    </row>
    <row r="49" spans="5:7" ht="18" hidden="1" customHeight="1">
      <c r="E49" s="1">
        <f t="shared" si="3"/>
        <v>12000</v>
      </c>
      <c r="F49" s="1">
        <f t="shared" si="4"/>
        <v>13000</v>
      </c>
      <c r="G49" s="56">
        <f t="shared" si="5"/>
        <v>370</v>
      </c>
    </row>
    <row r="50" spans="5:7" ht="18" hidden="1" customHeight="1">
      <c r="E50" s="1">
        <f t="shared" si="3"/>
        <v>13000</v>
      </c>
      <c r="F50" s="1">
        <f t="shared" si="4"/>
        <v>14000</v>
      </c>
      <c r="G50" s="56">
        <f t="shared" si="5"/>
        <v>380</v>
      </c>
    </row>
    <row r="51" spans="5:7" ht="18" hidden="1" customHeight="1">
      <c r="E51" s="1">
        <f t="shared" si="3"/>
        <v>14000</v>
      </c>
      <c r="F51" s="1">
        <f t="shared" si="4"/>
        <v>15000</v>
      </c>
      <c r="G51" s="56">
        <f t="shared" si="5"/>
        <v>390</v>
      </c>
    </row>
    <row r="52" spans="5:7" ht="18" hidden="1" customHeight="1">
      <c r="E52" s="1">
        <f t="shared" si="3"/>
        <v>15000</v>
      </c>
      <c r="F52" s="1">
        <f t="shared" si="4"/>
        <v>16000</v>
      </c>
      <c r="G52" s="56">
        <f t="shared" si="5"/>
        <v>400</v>
      </c>
    </row>
    <row r="53" spans="5:7" ht="18" hidden="1" customHeight="1">
      <c r="E53" s="1">
        <f t="shared" si="3"/>
        <v>16000</v>
      </c>
      <c r="F53" s="1">
        <f t="shared" si="4"/>
        <v>17000</v>
      </c>
      <c r="G53" s="56">
        <f t="shared" si="5"/>
        <v>410</v>
      </c>
    </row>
    <row r="54" spans="5:7" ht="18" hidden="1" customHeight="1">
      <c r="E54" s="1">
        <f t="shared" si="3"/>
        <v>17000</v>
      </c>
      <c r="F54" s="1">
        <f t="shared" si="4"/>
        <v>18000</v>
      </c>
      <c r="G54" s="56">
        <f t="shared" si="5"/>
        <v>420</v>
      </c>
    </row>
    <row r="55" spans="5:7" ht="18" hidden="1" customHeight="1">
      <c r="E55" s="1">
        <f t="shared" si="3"/>
        <v>18000</v>
      </c>
      <c r="F55" s="1">
        <f t="shared" si="4"/>
        <v>19000</v>
      </c>
      <c r="G55" s="56">
        <f t="shared" si="5"/>
        <v>430</v>
      </c>
    </row>
    <row r="56" spans="5:7" ht="18" hidden="1" customHeight="1">
      <c r="E56" s="1">
        <f t="shared" si="3"/>
        <v>19000</v>
      </c>
      <c r="F56" s="1">
        <f t="shared" si="4"/>
        <v>20000</v>
      </c>
      <c r="G56" s="56">
        <f t="shared" si="5"/>
        <v>440</v>
      </c>
    </row>
    <row r="57" spans="5:7" ht="18" hidden="1" customHeight="1">
      <c r="E57" s="1">
        <f t="shared" si="3"/>
        <v>20000</v>
      </c>
      <c r="F57" s="1">
        <f t="shared" si="4"/>
        <v>21000</v>
      </c>
      <c r="G57" s="56">
        <f t="shared" si="5"/>
        <v>450</v>
      </c>
    </row>
    <row r="58" spans="5:7" hidden="1">
      <c r="E58" s="1">
        <f t="shared" si="3"/>
        <v>21000</v>
      </c>
      <c r="F58" s="1">
        <f t="shared" si="4"/>
        <v>22000</v>
      </c>
      <c r="G58" s="56">
        <f t="shared" si="5"/>
        <v>460</v>
      </c>
    </row>
    <row r="59" spans="5:7" hidden="1">
      <c r="E59" s="1">
        <f t="shared" si="3"/>
        <v>22000</v>
      </c>
      <c r="F59" s="1">
        <f t="shared" si="4"/>
        <v>23000</v>
      </c>
      <c r="G59" s="56">
        <f t="shared" si="5"/>
        <v>470</v>
      </c>
    </row>
    <row r="60" spans="5:7" hidden="1">
      <c r="E60" s="1">
        <f t="shared" si="3"/>
        <v>23000</v>
      </c>
      <c r="F60" s="1">
        <f t="shared" si="4"/>
        <v>24000</v>
      </c>
      <c r="G60" s="56">
        <f t="shared" si="5"/>
        <v>480</v>
      </c>
    </row>
    <row r="61" spans="5:7" hidden="1">
      <c r="E61" s="1">
        <f t="shared" si="3"/>
        <v>24000</v>
      </c>
      <c r="F61" s="1">
        <f t="shared" si="4"/>
        <v>25000</v>
      </c>
      <c r="G61" s="56">
        <f t="shared" si="5"/>
        <v>490</v>
      </c>
    </row>
    <row r="62" spans="5:7" hidden="1">
      <c r="E62" s="1">
        <f t="shared" si="3"/>
        <v>25000</v>
      </c>
      <c r="F62" s="1">
        <f t="shared" si="4"/>
        <v>26000</v>
      </c>
      <c r="G62" s="56">
        <f t="shared" si="5"/>
        <v>500</v>
      </c>
    </row>
    <row r="63" spans="5:7" hidden="1">
      <c r="E63" s="1">
        <f t="shared" si="3"/>
        <v>26000</v>
      </c>
      <c r="F63" s="1">
        <f t="shared" si="4"/>
        <v>27000</v>
      </c>
      <c r="G63" s="56">
        <f t="shared" si="5"/>
        <v>510</v>
      </c>
    </row>
    <row r="64" spans="5:7" hidden="1">
      <c r="E64" s="1">
        <f t="shared" si="3"/>
        <v>27000</v>
      </c>
      <c r="F64" s="1">
        <f t="shared" si="4"/>
        <v>28000</v>
      </c>
      <c r="G64" s="56">
        <f t="shared" si="5"/>
        <v>520</v>
      </c>
    </row>
    <row r="65" spans="5:7" hidden="1">
      <c r="E65" s="1">
        <f t="shared" si="3"/>
        <v>28000</v>
      </c>
      <c r="F65" s="1">
        <f t="shared" si="4"/>
        <v>29000</v>
      </c>
      <c r="G65" s="56">
        <f t="shared" si="5"/>
        <v>530</v>
      </c>
    </row>
    <row r="66" spans="5:7" hidden="1">
      <c r="E66" s="1">
        <f t="shared" si="3"/>
        <v>29000</v>
      </c>
      <c r="F66" s="1">
        <f t="shared" si="4"/>
        <v>30000</v>
      </c>
      <c r="G66" s="56">
        <f t="shared" si="5"/>
        <v>540</v>
      </c>
    </row>
    <row r="67" spans="5:7" hidden="1">
      <c r="E67" s="1">
        <f t="shared" si="3"/>
        <v>30000</v>
      </c>
      <c r="F67" s="1">
        <f t="shared" si="4"/>
        <v>31000</v>
      </c>
      <c r="G67" s="56">
        <f t="shared" si="5"/>
        <v>550</v>
      </c>
    </row>
    <row r="68" spans="5:7" hidden="1">
      <c r="E68" s="1">
        <f t="shared" si="3"/>
        <v>31000</v>
      </c>
      <c r="F68" s="1">
        <f t="shared" si="4"/>
        <v>32000</v>
      </c>
      <c r="G68" s="56">
        <f t="shared" si="5"/>
        <v>560</v>
      </c>
    </row>
    <row r="69" spans="5:7" hidden="1">
      <c r="E69" s="1">
        <f t="shared" si="3"/>
        <v>32000</v>
      </c>
      <c r="F69" s="1">
        <f t="shared" si="4"/>
        <v>33000</v>
      </c>
      <c r="G69" s="56">
        <f t="shared" si="5"/>
        <v>570</v>
      </c>
    </row>
    <row r="70" spans="5:7" hidden="1">
      <c r="E70" s="1">
        <f t="shared" si="3"/>
        <v>33000</v>
      </c>
      <c r="F70" s="1">
        <f t="shared" si="4"/>
        <v>34000</v>
      </c>
      <c r="G70" s="56">
        <f t="shared" si="5"/>
        <v>580</v>
      </c>
    </row>
    <row r="71" spans="5:7" hidden="1">
      <c r="E71" s="1">
        <f t="shared" si="3"/>
        <v>34000</v>
      </c>
      <c r="F71" s="1">
        <f t="shared" si="4"/>
        <v>35000</v>
      </c>
      <c r="G71" s="56">
        <f t="shared" si="5"/>
        <v>590</v>
      </c>
    </row>
    <row r="72" spans="5:7" hidden="1">
      <c r="E72" s="1">
        <f t="shared" si="3"/>
        <v>35000</v>
      </c>
      <c r="F72" s="1">
        <f t="shared" si="4"/>
        <v>36000</v>
      </c>
      <c r="G72" s="56">
        <f t="shared" si="5"/>
        <v>600</v>
      </c>
    </row>
    <row r="73" spans="5:7" hidden="1">
      <c r="E73" s="1">
        <f t="shared" si="3"/>
        <v>36000</v>
      </c>
      <c r="F73" s="1">
        <f t="shared" si="4"/>
        <v>37000</v>
      </c>
      <c r="G73" s="56">
        <f t="shared" si="5"/>
        <v>610</v>
      </c>
    </row>
    <row r="74" spans="5:7" hidden="1">
      <c r="E74" s="1">
        <f t="shared" si="3"/>
        <v>37000</v>
      </c>
      <c r="F74" s="1">
        <f t="shared" si="4"/>
        <v>38000</v>
      </c>
      <c r="G74" s="56">
        <f t="shared" si="5"/>
        <v>620</v>
      </c>
    </row>
    <row r="75" spans="5:7" hidden="1">
      <c r="E75" s="1">
        <f t="shared" ref="E75:E93" si="6">E74+1000</f>
        <v>38000</v>
      </c>
      <c r="F75" s="1">
        <f t="shared" ref="F75:F93" si="7">F74+1000</f>
        <v>39000</v>
      </c>
      <c r="G75" s="56">
        <f t="shared" ref="G75:G93" si="8">G74+10</f>
        <v>630</v>
      </c>
    </row>
    <row r="76" spans="5:7" hidden="1">
      <c r="E76" s="1">
        <f t="shared" si="6"/>
        <v>39000</v>
      </c>
      <c r="F76" s="1">
        <f t="shared" si="7"/>
        <v>40000</v>
      </c>
      <c r="G76" s="56">
        <f t="shared" si="8"/>
        <v>640</v>
      </c>
    </row>
    <row r="77" spans="5:7" hidden="1">
      <c r="E77" s="1">
        <f t="shared" si="6"/>
        <v>40000</v>
      </c>
      <c r="F77" s="1">
        <f t="shared" si="7"/>
        <v>41000</v>
      </c>
      <c r="G77" s="56">
        <f t="shared" si="8"/>
        <v>650</v>
      </c>
    </row>
    <row r="78" spans="5:7" hidden="1">
      <c r="E78" s="1">
        <f t="shared" si="6"/>
        <v>41000</v>
      </c>
      <c r="F78" s="1">
        <f t="shared" si="7"/>
        <v>42000</v>
      </c>
      <c r="G78" s="56">
        <f t="shared" si="8"/>
        <v>660</v>
      </c>
    </row>
    <row r="79" spans="5:7" hidden="1">
      <c r="E79" s="1">
        <f t="shared" si="6"/>
        <v>42000</v>
      </c>
      <c r="F79" s="1">
        <f t="shared" si="7"/>
        <v>43000</v>
      </c>
      <c r="G79" s="56">
        <f t="shared" si="8"/>
        <v>670</v>
      </c>
    </row>
    <row r="80" spans="5:7" hidden="1">
      <c r="E80" s="1">
        <f t="shared" si="6"/>
        <v>43000</v>
      </c>
      <c r="F80" s="1">
        <f t="shared" si="7"/>
        <v>44000</v>
      </c>
      <c r="G80" s="56">
        <f t="shared" si="8"/>
        <v>680</v>
      </c>
    </row>
    <row r="81" spans="5:7" hidden="1">
      <c r="E81" s="1">
        <f t="shared" si="6"/>
        <v>44000</v>
      </c>
      <c r="F81" s="1">
        <f t="shared" si="7"/>
        <v>45000</v>
      </c>
      <c r="G81" s="56">
        <f t="shared" si="8"/>
        <v>690</v>
      </c>
    </row>
    <row r="82" spans="5:7" hidden="1">
      <c r="E82" s="1">
        <f t="shared" si="6"/>
        <v>45000</v>
      </c>
      <c r="F82" s="1">
        <f t="shared" si="7"/>
        <v>46000</v>
      </c>
      <c r="G82" s="56">
        <f t="shared" si="8"/>
        <v>700</v>
      </c>
    </row>
    <row r="83" spans="5:7" hidden="1">
      <c r="E83" s="1">
        <f t="shared" si="6"/>
        <v>46000</v>
      </c>
      <c r="F83" s="1">
        <f t="shared" si="7"/>
        <v>47000</v>
      </c>
      <c r="G83" s="22">
        <f t="shared" si="8"/>
        <v>710</v>
      </c>
    </row>
    <row r="84" spans="5:7" hidden="1">
      <c r="E84" s="1">
        <f t="shared" si="6"/>
        <v>47000</v>
      </c>
      <c r="F84" s="1">
        <f t="shared" si="7"/>
        <v>48000</v>
      </c>
      <c r="G84" s="22">
        <f t="shared" si="8"/>
        <v>720</v>
      </c>
    </row>
    <row r="85" spans="5:7" hidden="1">
      <c r="E85" s="1">
        <f t="shared" si="6"/>
        <v>48000</v>
      </c>
      <c r="F85" s="1">
        <f t="shared" si="7"/>
        <v>49000</v>
      </c>
      <c r="G85" s="22">
        <f t="shared" si="8"/>
        <v>730</v>
      </c>
    </row>
    <row r="86" spans="5:7" hidden="1">
      <c r="E86" s="1">
        <f t="shared" si="6"/>
        <v>49000</v>
      </c>
      <c r="F86" s="1">
        <f t="shared" si="7"/>
        <v>50000</v>
      </c>
      <c r="G86" s="22">
        <f t="shared" si="8"/>
        <v>740</v>
      </c>
    </row>
    <row r="87" spans="5:7" hidden="1">
      <c r="E87" s="1">
        <f t="shared" si="6"/>
        <v>50000</v>
      </c>
      <c r="F87" s="1">
        <f t="shared" si="7"/>
        <v>51000</v>
      </c>
      <c r="G87" s="22">
        <f t="shared" si="8"/>
        <v>750</v>
      </c>
    </row>
    <row r="88" spans="5:7" hidden="1">
      <c r="E88" s="1">
        <f t="shared" si="6"/>
        <v>51000</v>
      </c>
      <c r="F88" s="1">
        <f t="shared" si="7"/>
        <v>52000</v>
      </c>
      <c r="G88" s="22">
        <f t="shared" si="8"/>
        <v>760</v>
      </c>
    </row>
    <row r="89" spans="5:7" hidden="1">
      <c r="E89" s="1">
        <f t="shared" si="6"/>
        <v>52000</v>
      </c>
      <c r="F89" s="1">
        <f t="shared" si="7"/>
        <v>53000</v>
      </c>
      <c r="G89" s="22">
        <f t="shared" si="8"/>
        <v>770</v>
      </c>
    </row>
    <row r="90" spans="5:7" hidden="1">
      <c r="E90" s="1">
        <f t="shared" si="6"/>
        <v>53000</v>
      </c>
      <c r="F90" s="1">
        <f t="shared" si="7"/>
        <v>54000</v>
      </c>
      <c r="G90" s="22">
        <f t="shared" si="8"/>
        <v>780</v>
      </c>
    </row>
    <row r="91" spans="5:7" hidden="1">
      <c r="E91" s="1">
        <f t="shared" si="6"/>
        <v>54000</v>
      </c>
      <c r="F91" s="1">
        <f t="shared" si="7"/>
        <v>55000</v>
      </c>
      <c r="G91" s="22">
        <f t="shared" si="8"/>
        <v>790</v>
      </c>
    </row>
    <row r="92" spans="5:7" hidden="1">
      <c r="E92" s="1">
        <f t="shared" si="6"/>
        <v>55000</v>
      </c>
      <c r="F92" s="1">
        <f t="shared" si="7"/>
        <v>56000</v>
      </c>
      <c r="G92" s="22">
        <f t="shared" si="8"/>
        <v>800</v>
      </c>
    </row>
    <row r="93" spans="5:7" hidden="1">
      <c r="E93" s="1">
        <f t="shared" si="6"/>
        <v>56000</v>
      </c>
      <c r="F93" s="1">
        <f t="shared" si="7"/>
        <v>57000</v>
      </c>
      <c r="G93" s="22">
        <f t="shared" si="8"/>
        <v>810</v>
      </c>
    </row>
    <row r="94" spans="5:7" ht="9.75" customHeight="1">
      <c r="G94" s="22"/>
    </row>
    <row r="95" spans="5:7" ht="42.75" customHeight="1">
      <c r="G95" s="22"/>
    </row>
    <row r="96" spans="5:7" ht="72.75" customHeight="1">
      <c r="G96" s="22"/>
    </row>
    <row r="97" spans="7:7" ht="15" customHeight="1">
      <c r="G97" s="22"/>
    </row>
    <row r="98" spans="7:7" ht="16.5" customHeight="1"/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F0000"/>
  </sheetPr>
  <dimension ref="A1:O22"/>
  <sheetViews>
    <sheetView zoomScale="86" zoomScaleNormal="100" workbookViewId="0">
      <selection activeCell="C19" sqref="C19"/>
    </sheetView>
  </sheetViews>
  <sheetFormatPr defaultColWidth="10" defaultRowHeight="14.4"/>
  <cols>
    <col min="1" max="1" width="75.21875" bestFit="1" customWidth="1"/>
    <col min="2" max="2" width="40.6640625" bestFit="1" customWidth="1"/>
    <col min="3" max="3" width="25" customWidth="1"/>
    <col min="4" max="4" width="23.44140625" customWidth="1"/>
    <col min="5" max="5" width="24.6640625" customWidth="1"/>
    <col min="6" max="6" width="25.109375" customWidth="1"/>
    <col min="7" max="7" width="23.33203125" customWidth="1"/>
  </cols>
  <sheetData>
    <row r="1" spans="1:7" s="77" customFormat="1" ht="35.4" customHeight="1">
      <c r="A1" s="78" t="s">
        <v>86</v>
      </c>
      <c r="B1" s="79">
        <f>Sheet1!E1</f>
        <v>46293</v>
      </c>
      <c r="C1" s="189" t="s">
        <v>247</v>
      </c>
      <c r="D1" s="189"/>
      <c r="E1" s="189"/>
      <c r="F1" s="189"/>
      <c r="G1" s="189"/>
    </row>
    <row r="2" spans="1:7" s="80" customFormat="1" ht="22.5" customHeight="1">
      <c r="A2" s="81" t="s">
        <v>88</v>
      </c>
      <c r="B2" s="81" t="s">
        <v>87</v>
      </c>
      <c r="C2" s="81" t="s">
        <v>4</v>
      </c>
      <c r="D2" s="81" t="s">
        <v>5</v>
      </c>
      <c r="E2" s="81" t="s">
        <v>6</v>
      </c>
      <c r="F2" s="81" t="s">
        <v>7</v>
      </c>
      <c r="G2" s="81" t="s">
        <v>8</v>
      </c>
    </row>
    <row r="3" spans="1:7" ht="18.149999999999999" customHeight="1">
      <c r="A3" s="180" t="str">
        <f>Sheet1!D5</f>
        <v>DDN 352-Near Baranggay Hall,Salvacion,Sto.Tomas</v>
      </c>
      <c r="B3" s="180" t="str">
        <f>Sheet1!E5</f>
        <v>JEHRAMEA MARTE</v>
      </c>
      <c r="C3" s="86">
        <f>Sheet1!F5</f>
        <v>3350</v>
      </c>
      <c r="D3" s="86">
        <f>Sheet1!G5</f>
        <v>0</v>
      </c>
      <c r="E3" s="86">
        <f t="shared" ref="E3:E14" si="0">C3*0.125</f>
        <v>418.75</v>
      </c>
      <c r="F3" s="86">
        <f t="shared" ref="F3:F10" si="1">C3-D3-E3</f>
        <v>2931.25</v>
      </c>
      <c r="G3" s="86">
        <f>Sheet1!J5</f>
        <v>250</v>
      </c>
    </row>
    <row r="4" spans="1:7" ht="15.6">
      <c r="A4" s="164" t="str">
        <f>Sheet1!D21</f>
        <v>DDN 754-New Katipunan,Feeder road3,Sto.Tomas</v>
      </c>
      <c r="B4" s="164" t="str">
        <f>Sheet1!E21</f>
        <v>BELLE AMOR QUIZO</v>
      </c>
      <c r="C4" s="86">
        <f>Sheet1!F21</f>
        <v>7565</v>
      </c>
      <c r="D4" s="86">
        <f>Sheet1!G21</f>
        <v>2000</v>
      </c>
      <c r="E4" s="86">
        <f t="shared" si="0"/>
        <v>945.625</v>
      </c>
      <c r="F4" s="86">
        <f t="shared" si="1"/>
        <v>4619.375</v>
      </c>
      <c r="G4" s="86">
        <f>Sheet1!J21</f>
        <v>320</v>
      </c>
    </row>
    <row r="5" spans="1:7" ht="15.6">
      <c r="A5" s="164" t="str">
        <f>Sheet1!D34</f>
        <v>DDN 767-Feeder Road 1-Azucena Street, Sto. Tomas</v>
      </c>
      <c r="B5" s="164" t="str">
        <f>Sheet1!E34</f>
        <v>APRILYN V. CAHINTONG</v>
      </c>
      <c r="C5" s="86">
        <f>Sheet1!F34</f>
        <v>16263</v>
      </c>
      <c r="D5" s="86">
        <f>Sheet1!G34</f>
        <v>7200</v>
      </c>
      <c r="E5" s="86">
        <f t="shared" si="0"/>
        <v>2032.875</v>
      </c>
      <c r="F5" s="86">
        <f t="shared" si="1"/>
        <v>7030.125</v>
      </c>
      <c r="G5" s="86">
        <f>Sheet1!J34</f>
        <v>410</v>
      </c>
    </row>
    <row r="6" spans="1:7" ht="15.6">
      <c r="A6" s="164" t="str">
        <f>Sheet1!D63</f>
        <v>DDN 1680-P6 NEW KATIPUNAN STO.TOMAS</v>
      </c>
      <c r="B6" s="164" t="str">
        <f>Sheet1!E63</f>
        <v>MARITES RIÑO</v>
      </c>
      <c r="C6" s="86">
        <f>Sheet1!F63</f>
        <v>3525</v>
      </c>
      <c r="D6" s="86">
        <f>Sheet1!G63</f>
        <v>0</v>
      </c>
      <c r="E6" s="86">
        <f t="shared" si="0"/>
        <v>440.625</v>
      </c>
      <c r="F6" s="86">
        <f t="shared" si="1"/>
        <v>3084.375</v>
      </c>
      <c r="G6" s="86">
        <f>Sheet1!J63</f>
        <v>250</v>
      </c>
    </row>
    <row r="7" spans="1:7" ht="15.6">
      <c r="A7" s="164" t="str">
        <f>Sheet1!D70</f>
        <v>DDN 1722-P18 Feeder Rd.3, Sto. Tomas</v>
      </c>
      <c r="B7" s="164" t="str">
        <f>Sheet1!E70</f>
        <v>JANICE LABISTO</v>
      </c>
      <c r="C7" s="86">
        <f>Sheet1!F70</f>
        <v>2919</v>
      </c>
      <c r="D7" s="86">
        <f>Sheet1!G70</f>
        <v>0</v>
      </c>
      <c r="E7" s="86">
        <f t="shared" si="0"/>
        <v>364.875</v>
      </c>
      <c r="F7" s="86">
        <f t="shared" si="1"/>
        <v>2554.125</v>
      </c>
      <c r="G7" s="86">
        <f>Sheet1!J70</f>
        <v>250</v>
      </c>
    </row>
    <row r="8" spans="1:7" ht="15.6">
      <c r="A8" s="164" t="str">
        <f>Sheet1!D71</f>
        <v>DDN 1723-P1, Kimamon, Sto. Tomas</v>
      </c>
      <c r="B8" s="164" t="str">
        <f>Sheet1!E71</f>
        <v>MILOJEAN EDILLOR BALATAYO</v>
      </c>
      <c r="C8" s="86">
        <f>Sheet1!F71</f>
        <v>17674</v>
      </c>
      <c r="D8" s="86">
        <f>Sheet1!G71</f>
        <v>1600</v>
      </c>
      <c r="E8" s="86">
        <f t="shared" si="0"/>
        <v>2209.25</v>
      </c>
      <c r="F8" s="86">
        <f t="shared" si="1"/>
        <v>13864.75</v>
      </c>
      <c r="G8" s="86">
        <f>Sheet1!J71</f>
        <v>420</v>
      </c>
    </row>
    <row r="9" spans="1:7" ht="15.6">
      <c r="A9" s="164" t="str">
        <f>Sheet1!D73</f>
        <v>DDN 1738 -P-MAGSAYSAY LUNGA-OG STO TOMAS</v>
      </c>
      <c r="B9" s="164" t="str">
        <f>Sheet1!E73</f>
        <v>MARIVEL H. ESTRADA</v>
      </c>
      <c r="C9" s="86">
        <f>Sheet1!F73</f>
        <v>2651</v>
      </c>
      <c r="D9" s="86">
        <f>Sheet1!G73</f>
        <v>0</v>
      </c>
      <c r="E9" s="86">
        <f t="shared" si="0"/>
        <v>331.375</v>
      </c>
      <c r="F9" s="86">
        <f t="shared" si="1"/>
        <v>2319.625</v>
      </c>
      <c r="G9" s="86">
        <f>Sheet1!J73</f>
        <v>250</v>
      </c>
    </row>
    <row r="10" spans="1:7" s="158" customFormat="1" ht="15.6" hidden="1">
      <c r="A10" s="181" t="str">
        <f>Sheet1!D82</f>
        <v>DDN 1753 -P- BALETE, TALOMO, STO. TOMAS</v>
      </c>
      <c r="B10" s="181">
        <f>Sheet1!E82</f>
        <v>0</v>
      </c>
      <c r="C10" s="182">
        <f>Sheet1!F82</f>
        <v>0</v>
      </c>
      <c r="D10" s="182">
        <f>Sheet1!G82</f>
        <v>0</v>
      </c>
      <c r="E10" s="182">
        <f t="shared" si="0"/>
        <v>0</v>
      </c>
      <c r="F10" s="182">
        <f t="shared" si="1"/>
        <v>0</v>
      </c>
      <c r="G10" s="182" t="str">
        <f>Sheet1!J82</f>
        <v>0</v>
      </c>
    </row>
    <row r="11" spans="1:7" s="144" customFormat="1" ht="15.6">
      <c r="A11" s="168" t="str">
        <f>Sheet1!D74</f>
        <v>DDN 1739- Purok Bonifacio, Lungaog, Sto Tomas</v>
      </c>
      <c r="B11" s="168" t="str">
        <f>Sheet1!E74</f>
        <v>DAISY MAE SENADERO GEMENTIZA</v>
      </c>
      <c r="C11" s="184">
        <f>Sheet1!F74</f>
        <v>3393</v>
      </c>
      <c r="D11" s="184">
        <f>Sheet1!G74</f>
        <v>0</v>
      </c>
      <c r="E11" s="86">
        <f t="shared" si="0"/>
        <v>424.125</v>
      </c>
      <c r="F11" s="184">
        <f>Sheet1!I74</f>
        <v>2968.875</v>
      </c>
      <c r="G11" s="184">
        <f>Sheet1!J74</f>
        <v>250</v>
      </c>
    </row>
    <row r="12" spans="1:7" s="144" customFormat="1" ht="15.6" hidden="1">
      <c r="A12" s="168" t="str">
        <f>Sheet1!D93</f>
        <v>DDN-1793 Purok Narra Talomo Sto.Tomas</v>
      </c>
      <c r="B12" s="168"/>
      <c r="C12" s="184">
        <f>Sheet1!F93</f>
        <v>0</v>
      </c>
      <c r="D12" s="184">
        <f>Sheet1!G93</f>
        <v>0</v>
      </c>
      <c r="E12" s="86">
        <f t="shared" si="0"/>
        <v>0</v>
      </c>
      <c r="F12" s="184">
        <f>Sheet1!I93</f>
        <v>0</v>
      </c>
      <c r="G12" s="184" t="str">
        <f>Sheet1!J93</f>
        <v>0</v>
      </c>
    </row>
    <row r="13" spans="1:7" s="144" customFormat="1" ht="15.6">
      <c r="A13" s="168" t="str">
        <f>Sheet1!D94</f>
        <v>DDN-1794 Purok Talisay Talomo Sto. Tomas</v>
      </c>
      <c r="B13" s="168" t="str">
        <f>Sheet1!E94</f>
        <v>Rhea Mei Adella Mangarin</v>
      </c>
      <c r="C13" s="184">
        <f>Sheet1!F94</f>
        <v>6311</v>
      </c>
      <c r="D13" s="184">
        <f>Sheet1!G94</f>
        <v>0</v>
      </c>
      <c r="E13" s="86">
        <f t="shared" si="0"/>
        <v>788.875</v>
      </c>
      <c r="F13" s="184">
        <f>Sheet1!I94</f>
        <v>5522.125</v>
      </c>
      <c r="G13" s="184">
        <f>Sheet1!J94</f>
        <v>310</v>
      </c>
    </row>
    <row r="14" spans="1:7" s="144" customFormat="1" ht="15.6">
      <c r="A14" s="168" t="str">
        <f>Sheet1!D102</f>
        <v>DDN-1802 Purok 4, FD RD 1 Northgate Saypon Uno Tibal-og Sto. Tomas</v>
      </c>
      <c r="B14" s="168" t="str">
        <f>Sheet1!E102</f>
        <v>Junalyn Royo Villaquer</v>
      </c>
      <c r="C14" s="184">
        <f>Sheet1!F102</f>
        <v>960</v>
      </c>
      <c r="D14" s="184">
        <f>Sheet1!G102</f>
        <v>0</v>
      </c>
      <c r="E14" s="86">
        <f t="shared" si="0"/>
        <v>120</v>
      </c>
      <c r="F14" s="184">
        <f>Sheet1!I102</f>
        <v>840</v>
      </c>
      <c r="G14" s="184">
        <f>Sheet1!J102</f>
        <v>250</v>
      </c>
    </row>
    <row r="15" spans="1:7" s="144" customFormat="1" ht="15.6">
      <c r="A15" s="168" t="str">
        <f>Sheet1!D46</f>
        <v>DDN 779-Mabini St. San Miguel,Tagum</v>
      </c>
      <c r="B15" s="168" t="str">
        <f>Sheet1!E46</f>
        <v>JESSEL PABAYO</v>
      </c>
      <c r="C15" s="184">
        <f>Sheet1!F46</f>
        <v>5000</v>
      </c>
      <c r="D15" s="184">
        <f>Sheet1!G46</f>
        <v>1200</v>
      </c>
      <c r="E15" s="184">
        <f>Sheet1!H46</f>
        <v>625</v>
      </c>
      <c r="F15" s="184">
        <f>Sheet1!I46</f>
        <v>3175</v>
      </c>
      <c r="G15" s="184">
        <f>Sheet1!J46</f>
        <v>300</v>
      </c>
    </row>
    <row r="16" spans="1:7" s="144" customFormat="1" ht="15.6">
      <c r="A16" s="168" t="str">
        <f>Sheet1!D39</f>
        <v>DDN 772-Purok Palmera,Visayan Village,Tagum</v>
      </c>
      <c r="B16" s="168" t="str">
        <f>Sheet1!E39</f>
        <v>PATRICIA MANOVA COQUILLA</v>
      </c>
      <c r="C16" s="184">
        <f>Sheet1!F39</f>
        <v>10893</v>
      </c>
      <c r="D16" s="184">
        <f>Sheet1!G39</f>
        <v>1600</v>
      </c>
      <c r="E16" s="184">
        <f>Sheet1!H39</f>
        <v>1361.625</v>
      </c>
      <c r="F16" s="184">
        <f>Sheet1!I39</f>
        <v>7931.375</v>
      </c>
      <c r="G16" s="184">
        <f>Sheet1!J39</f>
        <v>350</v>
      </c>
    </row>
    <row r="17" spans="1:15" s="144" customFormat="1" ht="15.6">
      <c r="A17" s="168" t="str">
        <f>Sheet1!D47</f>
        <v>DDN 780-PUROK MACOPA, VISAYAN VILLAGE, TAGUM CITY</v>
      </c>
      <c r="B17" s="168" t="str">
        <f>Sheet1!E47</f>
        <v>AZENITH TUASOC</v>
      </c>
      <c r="C17" s="184">
        <f>Sheet1!F47</f>
        <v>6165</v>
      </c>
      <c r="D17" s="184">
        <f>Sheet1!G47</f>
        <v>0</v>
      </c>
      <c r="E17" s="184">
        <f>Sheet1!H47</f>
        <v>770.625</v>
      </c>
      <c r="F17" s="184">
        <f>Sheet1!I47</f>
        <v>5394.375</v>
      </c>
      <c r="G17" s="184">
        <f>Sheet1!J47</f>
        <v>310</v>
      </c>
    </row>
    <row r="18" spans="1:15" s="144" customFormat="1" ht="15.6">
      <c r="A18" s="168" t="str">
        <f>Sheet1!D12</f>
        <v>DDN 422-Purok Durian,Visayan Village,Tagum</v>
      </c>
      <c r="B18" s="168" t="str">
        <f>Sheet1!E12</f>
        <v>AMERITA MAMAHIPOS</v>
      </c>
      <c r="C18" s="184">
        <f>Sheet1!F12</f>
        <v>6295</v>
      </c>
      <c r="D18" s="184">
        <f>Sheet1!G12</f>
        <v>1000</v>
      </c>
      <c r="E18" s="184">
        <f>Sheet1!H12</f>
        <v>786.875</v>
      </c>
      <c r="F18" s="184">
        <f>Sheet1!I12</f>
        <v>4508.125</v>
      </c>
      <c r="G18" s="184">
        <f>Sheet1!J12</f>
        <v>310</v>
      </c>
    </row>
    <row r="19" spans="1:15" s="83" customFormat="1" ht="15.6">
      <c r="A19" s="84" t="s">
        <v>9</v>
      </c>
      <c r="B19" s="85" t="str">
        <f>Sheet1!E108</f>
        <v>JOHN</v>
      </c>
      <c r="C19" s="86"/>
      <c r="D19" s="86"/>
      <c r="E19" s="86"/>
      <c r="F19" s="86"/>
      <c r="G19" s="86">
        <v>500</v>
      </c>
      <c r="K19" s="87"/>
      <c r="L19" s="87"/>
      <c r="M19" s="87"/>
      <c r="O19" s="88"/>
    </row>
    <row r="20" spans="1:15" s="83" customFormat="1" ht="15.6">
      <c r="A20" s="172" t="s">
        <v>10</v>
      </c>
      <c r="B20" s="172"/>
      <c r="C20" s="86">
        <f>SUM(C3:C19)</f>
        <v>92964</v>
      </c>
      <c r="D20" s="86">
        <f>SUM(D3:D19)</f>
        <v>14600</v>
      </c>
      <c r="E20" s="86">
        <f>SUM(E3:E19)</f>
        <v>11620.5</v>
      </c>
      <c r="F20" s="86">
        <f>SUM(F3:F19)</f>
        <v>66743.5</v>
      </c>
      <c r="G20" s="86">
        <f>SUM(G3:G19)</f>
        <v>4730</v>
      </c>
    </row>
    <row r="21" spans="1:15" ht="15.6">
      <c r="A21" s="164"/>
      <c r="B21" s="164"/>
      <c r="C21" s="164"/>
      <c r="D21" s="164"/>
      <c r="E21" s="172" t="s">
        <v>6</v>
      </c>
      <c r="F21" s="86">
        <f>E20</f>
        <v>11620.5</v>
      </c>
      <c r="G21" s="164"/>
    </row>
    <row r="22" spans="1:15" ht="15.6">
      <c r="A22" s="164"/>
      <c r="B22" s="164"/>
      <c r="C22" s="164"/>
      <c r="D22" s="164"/>
      <c r="E22" s="172" t="s">
        <v>11</v>
      </c>
      <c r="F22" s="86">
        <f>F20+F21</f>
        <v>78364</v>
      </c>
      <c r="G22" s="164"/>
    </row>
  </sheetData>
  <mergeCells count="1">
    <mergeCell ref="C1:G1"/>
  </mergeCells>
  <pageMargins left="0.7" right="0.7" top="0.75" bottom="0.75" header="0.3" footer="0.3"/>
  <pageSetup paperSize="9" scale="5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B17E-59EB-4FCC-9B9A-6F47184BC24F}">
  <sheetPr>
    <tabColor theme="5"/>
  </sheetPr>
  <dimension ref="A1:O23"/>
  <sheetViews>
    <sheetView zoomScale="86" zoomScaleNormal="100" workbookViewId="0">
      <selection activeCell="D23" sqref="D23"/>
    </sheetView>
  </sheetViews>
  <sheetFormatPr defaultColWidth="10" defaultRowHeight="14.4"/>
  <cols>
    <col min="1" max="1" width="75.21875" bestFit="1" customWidth="1"/>
    <col min="2" max="2" width="40.6640625" bestFit="1" customWidth="1"/>
    <col min="3" max="3" width="25" customWidth="1"/>
    <col min="4" max="4" width="23.44140625" customWidth="1"/>
    <col min="5" max="5" width="24.6640625" customWidth="1"/>
    <col min="6" max="6" width="25.109375" customWidth="1"/>
    <col min="7" max="7" width="23.33203125" customWidth="1"/>
  </cols>
  <sheetData>
    <row r="1" spans="1:7" s="77" customFormat="1" ht="35.4" customHeight="1">
      <c r="A1" s="78" t="s">
        <v>86</v>
      </c>
      <c r="B1" s="79">
        <f>Sheet1!E1</f>
        <v>46293</v>
      </c>
      <c r="C1" s="185" t="s">
        <v>379</v>
      </c>
      <c r="D1" s="185"/>
      <c r="E1" s="185"/>
      <c r="F1" s="185"/>
      <c r="G1" s="185"/>
    </row>
    <row r="2" spans="1:7" s="80" customFormat="1" ht="22.5" customHeight="1">
      <c r="A2" s="81" t="s">
        <v>88</v>
      </c>
      <c r="B2" s="81" t="s">
        <v>87</v>
      </c>
      <c r="C2" s="81" t="s">
        <v>4</v>
      </c>
      <c r="D2" s="81" t="s">
        <v>5</v>
      </c>
      <c r="E2" s="81" t="s">
        <v>6</v>
      </c>
      <c r="F2" s="81" t="s">
        <v>7</v>
      </c>
      <c r="G2" s="81" t="s">
        <v>8</v>
      </c>
    </row>
    <row r="3" spans="1:7" ht="15.6">
      <c r="A3" s="164" t="str">
        <f>Sheet1!D29</f>
        <v>DDN 762-Sabungan ni NENE,Tibal.og,Sto.Tomas</v>
      </c>
      <c r="B3" s="164" t="str">
        <f>Sheet1!E29</f>
        <v>DAVILYN GELITO</v>
      </c>
      <c r="C3" s="86">
        <f>Sheet1!F29</f>
        <v>14410</v>
      </c>
      <c r="D3" s="167">
        <f>Sheet1!G29</f>
        <v>4000</v>
      </c>
      <c r="E3" s="167">
        <f t="shared" ref="E3:E19" si="0">C3*0.125</f>
        <v>1801.25</v>
      </c>
      <c r="F3" s="167">
        <f t="shared" ref="F3:F17" si="1">C3-D3-E3</f>
        <v>8608.75</v>
      </c>
      <c r="G3" s="167">
        <f>Sheet1!J29</f>
        <v>390</v>
      </c>
    </row>
    <row r="4" spans="1:7" ht="15.6">
      <c r="A4" s="164" t="str">
        <f>Sheet1!D38</f>
        <v>DDN 771-Bilyaran,Feeder Road 2,Sto. Tomas</v>
      </c>
      <c r="B4" s="164" t="str">
        <f>Sheet1!E38</f>
        <v>MARY JOYL. POBRE</v>
      </c>
      <c r="C4" s="86">
        <f>Sheet1!F38</f>
        <v>11634</v>
      </c>
      <c r="D4" s="167">
        <f>Sheet1!G38</f>
        <v>1600</v>
      </c>
      <c r="E4" s="167">
        <f t="shared" si="0"/>
        <v>1454.25</v>
      </c>
      <c r="F4" s="167">
        <f t="shared" si="1"/>
        <v>8579.75</v>
      </c>
      <c r="G4" s="167">
        <f>Sheet1!J38</f>
        <v>360</v>
      </c>
    </row>
    <row r="5" spans="1:7" ht="15.6">
      <c r="A5" s="164" t="str">
        <f>Sheet1!D40</f>
        <v>DDN 773-PUROK 3 NEW KATIPUNAN,STO.TOMAS</v>
      </c>
      <c r="B5" s="164" t="str">
        <f>Sheet1!E40</f>
        <v>CHERYL MAE PARAME</v>
      </c>
      <c r="C5" s="86">
        <f>Sheet1!F40</f>
        <v>6378</v>
      </c>
      <c r="D5" s="167">
        <f>Sheet1!G40</f>
        <v>0</v>
      </c>
      <c r="E5" s="167">
        <f t="shared" si="0"/>
        <v>797.25</v>
      </c>
      <c r="F5" s="167">
        <f t="shared" si="1"/>
        <v>5580.75</v>
      </c>
      <c r="G5" s="167">
        <f>Sheet1!J40</f>
        <v>310</v>
      </c>
    </row>
    <row r="6" spans="1:7" ht="15.6">
      <c r="A6" s="164" t="str">
        <f>Sheet1!D51</f>
        <v>DDN 1422-Bobongon,Sto.Tomas</v>
      </c>
      <c r="B6" s="164" t="str">
        <f>Sheet1!E51</f>
        <v>MARCIA CABUDLAN</v>
      </c>
      <c r="C6" s="86">
        <f>Sheet1!F51</f>
        <v>3474</v>
      </c>
      <c r="D6" s="167">
        <f>Sheet1!G51</f>
        <v>0</v>
      </c>
      <c r="E6" s="167">
        <f t="shared" si="0"/>
        <v>434.25</v>
      </c>
      <c r="F6" s="167">
        <f t="shared" si="1"/>
        <v>3039.75</v>
      </c>
      <c r="G6" s="167">
        <f>Sheet1!J51</f>
        <v>250</v>
      </c>
    </row>
    <row r="7" spans="1:7" ht="15.6">
      <c r="A7" s="164" t="str">
        <f>Sheet1!D53</f>
        <v>DDN 1474-P#9 Kapwa,Tibal.og,Sto.Tomas</v>
      </c>
      <c r="B7" s="164" t="str">
        <f>Sheet1!E53</f>
        <v>JOCEDYL BUHIA</v>
      </c>
      <c r="C7" s="86">
        <f>Sheet1!F53</f>
        <v>2566</v>
      </c>
      <c r="D7" s="167">
        <f>Sheet1!G53</f>
        <v>800</v>
      </c>
      <c r="E7" s="167">
        <f t="shared" si="0"/>
        <v>320.75</v>
      </c>
      <c r="F7" s="167">
        <f t="shared" si="1"/>
        <v>1445.25</v>
      </c>
      <c r="G7" s="167">
        <f>Sheet1!J53</f>
        <v>250</v>
      </c>
    </row>
    <row r="8" spans="1:7" ht="15.6">
      <c r="A8" s="164" t="str">
        <f>Sheet1!D58</f>
        <v>DDN 1524-Darluz Subdivision,Sto.Tomas</v>
      </c>
      <c r="B8" s="164" t="str">
        <f>Sheet1!E58</f>
        <v>MARY JOY BLANCO</v>
      </c>
      <c r="C8" s="86">
        <f>Sheet1!F58</f>
        <v>7984</v>
      </c>
      <c r="D8" s="167">
        <f>Sheet1!G58</f>
        <v>1600</v>
      </c>
      <c r="E8" s="167">
        <f t="shared" si="0"/>
        <v>998</v>
      </c>
      <c r="F8" s="167">
        <f t="shared" si="1"/>
        <v>5386</v>
      </c>
      <c r="G8" s="167">
        <f>Sheet1!J58</f>
        <v>320</v>
      </c>
    </row>
    <row r="9" spans="1:7" ht="15.6">
      <c r="A9" s="164" t="str">
        <f>Sheet1!D65</f>
        <v>DDN 1703-P1-A, Sintro, Balagonan, Sto. Tomas</v>
      </c>
      <c r="B9" s="164" t="str">
        <f>Sheet1!E65</f>
        <v>TREXY ECHAVERE</v>
      </c>
      <c r="C9" s="86">
        <f>Sheet1!F65</f>
        <v>3375</v>
      </c>
      <c r="D9" s="167">
        <f>Sheet1!G65</f>
        <v>1200</v>
      </c>
      <c r="E9" s="167">
        <f t="shared" si="0"/>
        <v>421.875</v>
      </c>
      <c r="F9" s="167">
        <f t="shared" si="1"/>
        <v>1753.125</v>
      </c>
      <c r="G9" s="167">
        <f>Sheet1!J65</f>
        <v>250</v>
      </c>
    </row>
    <row r="10" spans="1:7" ht="15.6">
      <c r="A10" s="164" t="str">
        <f>Sheet1!D66</f>
        <v>DDN 1715-Purok 1B, Menze, Sto. Tomas</v>
      </c>
      <c r="B10" s="164" t="str">
        <f>Sheet1!E66</f>
        <v>SHERIMAE OYON-OYON</v>
      </c>
      <c r="C10" s="86">
        <f>Sheet1!F66</f>
        <v>3232</v>
      </c>
      <c r="D10" s="167">
        <f>Sheet1!G66</f>
        <v>0</v>
      </c>
      <c r="E10" s="167">
        <f t="shared" si="0"/>
        <v>404</v>
      </c>
      <c r="F10" s="167">
        <f t="shared" si="1"/>
        <v>2828</v>
      </c>
      <c r="G10" s="167">
        <f>Sheet1!J66</f>
        <v>250</v>
      </c>
    </row>
    <row r="11" spans="1:7" ht="15.6">
      <c r="A11" s="164" t="str">
        <f>Sheet1!D67</f>
        <v>DDN 1716-PUROK NARRA New Visayas</v>
      </c>
      <c r="B11" s="164" t="str">
        <f>Sheet1!E67</f>
        <v>PRINCESS SOLAMILLO</v>
      </c>
      <c r="C11" s="86">
        <f>Sheet1!F67</f>
        <v>1470</v>
      </c>
      <c r="D11" s="167">
        <f>Sheet1!G67</f>
        <v>0</v>
      </c>
      <c r="E11" s="167">
        <f t="shared" si="0"/>
        <v>183.75</v>
      </c>
      <c r="F11" s="167">
        <f t="shared" si="1"/>
        <v>1286.25</v>
      </c>
      <c r="G11" s="167">
        <f>Sheet1!J67</f>
        <v>250</v>
      </c>
    </row>
    <row r="12" spans="1:7" ht="15.6">
      <c r="A12" s="164" t="str">
        <f>Sheet1!D69</f>
        <v>DDN 1721-P-20C,VETERANS TIBAL OG STO. TOMAS</v>
      </c>
      <c r="B12" s="164" t="str">
        <f>Sheet1!E69</f>
        <v>CHARLYN MAE BORDADO MARAYAN</v>
      </c>
      <c r="C12" s="86">
        <f>Sheet1!F69</f>
        <v>3269</v>
      </c>
      <c r="D12" s="167">
        <f>Sheet1!G69</f>
        <v>0</v>
      </c>
      <c r="E12" s="167">
        <f t="shared" si="0"/>
        <v>408.625</v>
      </c>
      <c r="F12" s="167">
        <f t="shared" si="1"/>
        <v>2860.375</v>
      </c>
      <c r="G12" s="167">
        <f>Sheet1!J69</f>
        <v>250</v>
      </c>
    </row>
    <row r="13" spans="1:7" ht="15.6">
      <c r="A13" s="164" t="str">
        <f>Sheet1!D75</f>
        <v>DDN 1740 - P15 FEEDER RD. 8 TIBAL-OG STO. TOMAS</v>
      </c>
      <c r="B13" s="164" t="str">
        <f>Sheet1!E75</f>
        <v>JOCELYN BASTANTE</v>
      </c>
      <c r="C13" s="86">
        <f>Sheet1!F75</f>
        <v>1638</v>
      </c>
      <c r="D13" s="167">
        <f>Sheet1!G75</f>
        <v>0</v>
      </c>
      <c r="E13" s="167">
        <f t="shared" si="0"/>
        <v>204.75</v>
      </c>
      <c r="F13" s="167">
        <f t="shared" si="1"/>
        <v>1433.25</v>
      </c>
      <c r="G13" s="167">
        <f>Sheet1!J75</f>
        <v>250</v>
      </c>
    </row>
    <row r="14" spans="1:7" ht="15.6">
      <c r="A14" s="164" t="str">
        <f>Sheet1!D76</f>
        <v>DDN 1741- P16 BULAHAN TIBAL-OG STO. TOMAS</v>
      </c>
      <c r="B14" s="164" t="str">
        <f>Sheet1!E76</f>
        <v>ASHLEY PARAME</v>
      </c>
      <c r="C14" s="86">
        <f>Sheet1!F76</f>
        <v>1705</v>
      </c>
      <c r="D14" s="167">
        <f>Sheet1!G76</f>
        <v>0</v>
      </c>
      <c r="E14" s="167">
        <f t="shared" si="0"/>
        <v>213.125</v>
      </c>
      <c r="F14" s="167">
        <f t="shared" si="1"/>
        <v>1491.875</v>
      </c>
      <c r="G14" s="167">
        <f>Sheet1!J76</f>
        <v>250</v>
      </c>
    </row>
    <row r="15" spans="1:7" ht="15.6">
      <c r="A15" s="164" t="str">
        <f>Sheet1!D77</f>
        <v>DDN 1742 - P16 SAN ISIDRO TIBAL-OG STO TOMAS</v>
      </c>
      <c r="B15" s="164" t="str">
        <f>Sheet1!E77</f>
        <v>HONEY MAE JULITO</v>
      </c>
      <c r="C15" s="86">
        <f>Sheet1!F77</f>
        <v>2638</v>
      </c>
      <c r="D15" s="167">
        <f>Sheet1!G77</f>
        <v>800</v>
      </c>
      <c r="E15" s="167">
        <f t="shared" si="0"/>
        <v>329.75</v>
      </c>
      <c r="F15" s="167">
        <f t="shared" si="1"/>
        <v>1508.25</v>
      </c>
      <c r="G15" s="167">
        <f>Sheet1!J77</f>
        <v>250</v>
      </c>
    </row>
    <row r="16" spans="1:7" ht="15.6">
      <c r="A16" s="164" t="str">
        <f>Sheet1!D78</f>
        <v>DDN 1743- P15 FEEDER RD 9. TIBAL-OG STO. TOMAS</v>
      </c>
      <c r="B16" s="164" t="str">
        <f>Sheet1!E78</f>
        <v>MICHELLE DELA PEÑA</v>
      </c>
      <c r="C16" s="86">
        <f>Sheet1!F78</f>
        <v>4108</v>
      </c>
      <c r="D16" s="167">
        <f>Sheet1!G78</f>
        <v>0</v>
      </c>
      <c r="E16" s="167">
        <f t="shared" si="0"/>
        <v>513.5</v>
      </c>
      <c r="F16" s="167">
        <f t="shared" si="1"/>
        <v>3594.5</v>
      </c>
      <c r="G16" s="167">
        <f>Sheet1!J78</f>
        <v>250</v>
      </c>
    </row>
    <row r="17" spans="1:15" s="158" customFormat="1" ht="15.6" hidden="1">
      <c r="A17" s="181" t="str">
        <f>Sheet1!D82</f>
        <v>DDN 1753 -P- BALETE, TALOMO, STO. TOMAS</v>
      </c>
      <c r="B17" s="181">
        <f>Sheet1!E82</f>
        <v>0</v>
      </c>
      <c r="C17" s="182">
        <f>Sheet1!F82</f>
        <v>0</v>
      </c>
      <c r="D17" s="183">
        <f>Sheet1!G82</f>
        <v>0</v>
      </c>
      <c r="E17" s="183">
        <f t="shared" si="0"/>
        <v>0</v>
      </c>
      <c r="F17" s="183">
        <f t="shared" si="1"/>
        <v>0</v>
      </c>
      <c r="G17" s="182" t="str">
        <f>Sheet1!J82</f>
        <v>0</v>
      </c>
    </row>
    <row r="18" spans="1:15" s="144" customFormat="1" ht="15.6">
      <c r="A18" s="168" t="str">
        <f>Sheet1!D99</f>
        <v xml:space="preserve">DDN-1799 Kape-Kape St., Prk 1-A Balagunan Sto. Tomas </v>
      </c>
      <c r="B18" s="168" t="str">
        <f>Sheet1!E99</f>
        <v>Charlyn Dela Vega</v>
      </c>
      <c r="C18" s="184">
        <f>Sheet1!F99</f>
        <v>2768</v>
      </c>
      <c r="D18" s="184">
        <f>Sheet1!G99</f>
        <v>0</v>
      </c>
      <c r="E18" s="167">
        <f t="shared" si="0"/>
        <v>346</v>
      </c>
      <c r="F18" s="184">
        <f>Sheet1!I99</f>
        <v>2422</v>
      </c>
      <c r="G18" s="184">
        <f>Sheet1!J99</f>
        <v>250</v>
      </c>
    </row>
    <row r="19" spans="1:15" s="144" customFormat="1" ht="15.6">
      <c r="A19" s="168" t="str">
        <f>Sheet1!D101</f>
        <v>DDN-1801 Purok 1 Balagunan Sto. Tomas Davao del Norte</v>
      </c>
      <c r="B19" s="168" t="str">
        <f>Sheet1!E101</f>
        <v>Jhon Denver Lagrama</v>
      </c>
      <c r="C19" s="184">
        <f>Sheet1!F101</f>
        <v>1968</v>
      </c>
      <c r="D19" s="184">
        <f>Sheet1!G101</f>
        <v>0</v>
      </c>
      <c r="E19" s="167">
        <f t="shared" si="0"/>
        <v>246</v>
      </c>
      <c r="F19" s="184">
        <f>Sheet1!I101</f>
        <v>1722</v>
      </c>
      <c r="G19" s="184">
        <f>Sheet1!J101</f>
        <v>250</v>
      </c>
    </row>
    <row r="20" spans="1:15" s="83" customFormat="1" ht="15.6">
      <c r="A20" s="84" t="s">
        <v>9</v>
      </c>
      <c r="B20" s="85" t="s">
        <v>379</v>
      </c>
      <c r="C20" s="86"/>
      <c r="D20" s="86"/>
      <c r="E20" s="86"/>
      <c r="F20" s="86"/>
      <c r="G20" s="86">
        <v>500</v>
      </c>
      <c r="K20" s="87"/>
      <c r="L20" s="87"/>
      <c r="M20" s="87"/>
      <c r="O20" s="88"/>
    </row>
    <row r="21" spans="1:15" s="83" customFormat="1" ht="15.6">
      <c r="A21" s="172" t="s">
        <v>10</v>
      </c>
      <c r="B21" s="172"/>
      <c r="C21" s="86">
        <f>SUM(C3:C20)</f>
        <v>72617</v>
      </c>
      <c r="D21" s="86">
        <f>SUM(D3:D20)</f>
        <v>10000</v>
      </c>
      <c r="E21" s="86">
        <f>SUM(E3:E20)</f>
        <v>9077.125</v>
      </c>
      <c r="F21" s="86">
        <f>SUM(F3:F20)</f>
        <v>53539.875</v>
      </c>
      <c r="G21" s="86">
        <f>SUM(G3:G20)</f>
        <v>4880</v>
      </c>
    </row>
    <row r="22" spans="1:15" ht="15.6">
      <c r="A22" s="164"/>
      <c r="B22" s="164"/>
      <c r="C22" s="164"/>
      <c r="D22" s="164"/>
      <c r="E22" s="172" t="s">
        <v>6</v>
      </c>
      <c r="F22" s="86">
        <f>E21</f>
        <v>9077.125</v>
      </c>
      <c r="G22" s="164"/>
    </row>
    <row r="23" spans="1:15" ht="15.6">
      <c r="A23" s="164"/>
      <c r="B23" s="164"/>
      <c r="C23" s="164"/>
      <c r="D23" s="164"/>
      <c r="E23" s="172" t="s">
        <v>11</v>
      </c>
      <c r="F23" s="86">
        <f>F21+F22</f>
        <v>62617</v>
      </c>
      <c r="G23" s="164"/>
    </row>
  </sheetData>
  <mergeCells count="1">
    <mergeCell ref="C1:G1"/>
  </mergeCells>
  <pageMargins left="0.7" right="0.7" top="0.75" bottom="0.75" header="0.3" footer="0.3"/>
  <pageSetup paperSize="9" scale="5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2A5E3"/>
  </sheetPr>
  <dimension ref="A1:G24"/>
  <sheetViews>
    <sheetView zoomScale="99" zoomScaleNormal="105" workbookViewId="0"/>
  </sheetViews>
  <sheetFormatPr defaultColWidth="10" defaultRowHeight="14.4"/>
  <cols>
    <col min="1" max="1" width="65.109375" customWidth="1"/>
    <col min="2" max="2" width="30.21875" bestFit="1" customWidth="1"/>
    <col min="3" max="3" width="22" customWidth="1"/>
    <col min="4" max="4" width="19.6640625" customWidth="1"/>
    <col min="5" max="5" width="20.88671875" customWidth="1"/>
    <col min="6" max="6" width="22.33203125" customWidth="1"/>
    <col min="7" max="7" width="20.88671875" customWidth="1"/>
  </cols>
  <sheetData>
    <row r="1" spans="1:7" s="90" customFormat="1" ht="29.85" customHeight="1">
      <c r="A1" s="78" t="s">
        <v>0</v>
      </c>
      <c r="B1" s="79">
        <f>Sheet1!E1</f>
        <v>46293</v>
      </c>
      <c r="C1" s="190" t="str">
        <f>B21</f>
        <v>MUHLEN</v>
      </c>
      <c r="D1" s="190"/>
      <c r="E1" s="190"/>
      <c r="F1" s="190"/>
      <c r="G1" s="190"/>
    </row>
    <row r="2" spans="1:7" s="80" customFormat="1" ht="21.15" customHeight="1">
      <c r="A2" s="81" t="s">
        <v>2</v>
      </c>
      <c r="B2" s="81" t="s">
        <v>3</v>
      </c>
      <c r="C2" s="81" t="s">
        <v>4</v>
      </c>
      <c r="D2" s="81" t="s">
        <v>5</v>
      </c>
      <c r="E2" s="81" t="s">
        <v>6</v>
      </c>
      <c r="F2" s="81" t="s">
        <v>7</v>
      </c>
      <c r="G2" s="81" t="s">
        <v>8</v>
      </c>
    </row>
    <row r="3" spans="1:7" ht="17.399999999999999">
      <c r="A3" s="4" t="str">
        <f>Sheet1!D3</f>
        <v>DDN 350 - Pagsabangan Road Brgy Mankilam,Tagum</v>
      </c>
      <c r="B3" s="127" t="str">
        <f>Sheet1!E3</f>
        <v>MARY LOVELYN RAMOS</v>
      </c>
      <c r="C3" s="91">
        <f>Sheet1!F3</f>
        <v>10441</v>
      </c>
      <c r="D3" s="91">
        <f>Sheet1!G3</f>
        <v>1600</v>
      </c>
      <c r="E3" s="20">
        <f t="shared" ref="E3:E20" si="0">C3*0.125</f>
        <v>1305.125</v>
      </c>
      <c r="F3" s="20">
        <f t="shared" ref="F3:F16" si="1">C3-D3-E3</f>
        <v>7535.875</v>
      </c>
      <c r="G3" s="20">
        <f>Sheet1!J3</f>
        <v>350</v>
      </c>
    </row>
    <row r="4" spans="1:7" ht="17.399999999999999">
      <c r="A4" s="82" t="str">
        <f>Sheet1!D4</f>
        <v>DDN 351 - Pob. La Filipina,Tagum</v>
      </c>
      <c r="B4" s="82" t="str">
        <f>Sheet1!E4</f>
        <v>BEVERLY ALAO</v>
      </c>
      <c r="C4" s="91">
        <f>Sheet1!F4</f>
        <v>9323</v>
      </c>
      <c r="D4" s="91">
        <f>Sheet1!G4</f>
        <v>0</v>
      </c>
      <c r="E4" s="20">
        <f t="shared" si="0"/>
        <v>1165.375</v>
      </c>
      <c r="F4" s="20">
        <f t="shared" si="1"/>
        <v>8157.625</v>
      </c>
      <c r="G4" s="20">
        <f>Sheet1!J4</f>
        <v>340</v>
      </c>
    </row>
    <row r="5" spans="1:7" ht="19.649999999999999" customHeight="1">
      <c r="A5" s="82" t="str">
        <f>Sheet1!D6</f>
        <v>DDN 353-Tipas Street, Tagum</v>
      </c>
      <c r="B5" s="82" t="str">
        <f>Sheet1!E6</f>
        <v>PRETTY JANE TANDAAN</v>
      </c>
      <c r="C5" s="91">
        <f>Sheet1!F6</f>
        <v>4390</v>
      </c>
      <c r="D5" s="91">
        <f>Sheet1!G6</f>
        <v>800</v>
      </c>
      <c r="E5" s="20">
        <f t="shared" si="0"/>
        <v>548.75</v>
      </c>
      <c r="F5" s="20">
        <f t="shared" si="1"/>
        <v>3041.25</v>
      </c>
      <c r="G5" s="20">
        <f>Sheet1!J6</f>
        <v>250</v>
      </c>
    </row>
    <row r="6" spans="1:7" ht="17.399999999999999">
      <c r="A6" s="82" t="str">
        <f>Sheet1!D11</f>
        <v>DDN 402-Purok 11C, Ilaboon Maniki,Kapalong</v>
      </c>
      <c r="B6" s="82" t="str">
        <f>Sheet1!E11</f>
        <v xml:space="preserve">RUTHCHELLE JOY DELA CERNA </v>
      </c>
      <c r="C6" s="91">
        <f>Sheet1!F11</f>
        <v>4351</v>
      </c>
      <c r="D6" s="91">
        <f>Sheet1!G11</f>
        <v>0</v>
      </c>
      <c r="E6" s="20">
        <f t="shared" si="0"/>
        <v>543.875</v>
      </c>
      <c r="F6" s="20">
        <f t="shared" si="1"/>
        <v>3807.125</v>
      </c>
      <c r="G6" s="20">
        <f>Sheet1!J11</f>
        <v>250</v>
      </c>
    </row>
    <row r="7" spans="1:7" ht="17.399999999999999">
      <c r="A7" s="82" t="str">
        <f>Sheet1!D14</f>
        <v>DDN 424-Purok 3D,Apokon,Tagum City</v>
      </c>
      <c r="B7" s="82" t="str">
        <f>Sheet1!E14</f>
        <v>MARY JOY APOC</v>
      </c>
      <c r="C7" s="91">
        <f>Sheet1!F14</f>
        <v>9290</v>
      </c>
      <c r="D7" s="91">
        <f>Sheet1!G14</f>
        <v>2400</v>
      </c>
      <c r="E7" s="20">
        <f t="shared" si="0"/>
        <v>1161.25</v>
      </c>
      <c r="F7" s="20">
        <f t="shared" si="1"/>
        <v>5728.75</v>
      </c>
      <c r="G7" s="20">
        <f>Sheet1!J14</f>
        <v>340</v>
      </c>
    </row>
    <row r="8" spans="1:7" ht="17.399999999999999">
      <c r="A8" s="82" t="str">
        <f>Sheet1!D27</f>
        <v>DDN 760-Merville Subdivision,Magdum,Tagum City</v>
      </c>
      <c r="B8" s="82" t="str">
        <f>Sheet1!E27</f>
        <v>ELVI FABON OÑEZ</v>
      </c>
      <c r="C8" s="91">
        <f>Sheet1!F27</f>
        <v>4115</v>
      </c>
      <c r="D8" s="91">
        <f>Sheet1!G27</f>
        <v>0</v>
      </c>
      <c r="E8" s="20">
        <f t="shared" si="0"/>
        <v>514.375</v>
      </c>
      <c r="F8" s="20">
        <f t="shared" si="1"/>
        <v>3600.625</v>
      </c>
      <c r="G8" s="20">
        <f>Sheet1!J27</f>
        <v>250</v>
      </c>
    </row>
    <row r="9" spans="1:7" s="161" customFormat="1" ht="17.399999999999999" hidden="1">
      <c r="A9" s="156" t="str">
        <f>Sheet1!D33</f>
        <v>DDN 766-Near Cemetery,Pagsabangan, Tagum City</v>
      </c>
      <c r="B9" s="156">
        <f>Sheet1!E33</f>
        <v>0</v>
      </c>
      <c r="C9" s="157">
        <f>Sheet1!F33</f>
        <v>0</v>
      </c>
      <c r="D9" s="157">
        <f>Sheet1!G33</f>
        <v>0</v>
      </c>
      <c r="E9" s="39">
        <f t="shared" si="0"/>
        <v>0</v>
      </c>
      <c r="F9" s="39">
        <f t="shared" si="1"/>
        <v>0</v>
      </c>
      <c r="G9" s="39" t="str">
        <f>Sheet1!J33</f>
        <v>0</v>
      </c>
    </row>
    <row r="10" spans="1:7" ht="17.399999999999999">
      <c r="A10" s="82" t="str">
        <f>Sheet1!D36</f>
        <v>DDN 769-Davao Medical Center,Apokon,Tagum</v>
      </c>
      <c r="B10" s="82" t="str">
        <f>Sheet1!E36</f>
        <v>MARY JANE TALISIC</v>
      </c>
      <c r="C10" s="91">
        <f>Sheet1!F36</f>
        <v>31974</v>
      </c>
      <c r="D10" s="91">
        <f>Sheet1!G36</f>
        <v>3200</v>
      </c>
      <c r="E10" s="20">
        <f t="shared" si="0"/>
        <v>3996.75</v>
      </c>
      <c r="F10" s="20">
        <f t="shared" si="1"/>
        <v>24777.25</v>
      </c>
      <c r="G10" s="20">
        <f>Sheet1!J36</f>
        <v>560</v>
      </c>
    </row>
    <row r="11" spans="1:7" ht="17.399999999999999">
      <c r="A11" s="82" t="str">
        <f>Sheet1!D37</f>
        <v>DDN 770-Timog Ave,Tagum City</v>
      </c>
      <c r="B11" s="82" t="str">
        <f>Sheet1!E37</f>
        <v>JIANALYN DAYADAY</v>
      </c>
      <c r="C11" s="91">
        <f>Sheet1!F37</f>
        <v>21430</v>
      </c>
      <c r="D11" s="91">
        <f>Sheet1!G37</f>
        <v>2400</v>
      </c>
      <c r="E11" s="20">
        <f t="shared" si="0"/>
        <v>2678.75</v>
      </c>
      <c r="F11" s="20">
        <f t="shared" si="1"/>
        <v>16351.25</v>
      </c>
      <c r="G11" s="20">
        <f>Sheet1!J37</f>
        <v>460</v>
      </c>
    </row>
    <row r="12" spans="1:7" ht="17.399999999999999">
      <c r="A12" s="82" t="str">
        <f>Sheet1!D41</f>
        <v xml:space="preserve">DDN 774-First Oriental Street, Tagum City </v>
      </c>
      <c r="B12" s="82" t="str">
        <f>Sheet1!E41</f>
        <v>RADIN MAYAKI WENG</v>
      </c>
      <c r="C12" s="91">
        <f>Sheet1!F41</f>
        <v>10352</v>
      </c>
      <c r="D12" s="91">
        <f>Sheet1!G41</f>
        <v>400</v>
      </c>
      <c r="E12" s="20">
        <f t="shared" si="0"/>
        <v>1294</v>
      </c>
      <c r="F12" s="20">
        <f t="shared" si="1"/>
        <v>8658</v>
      </c>
      <c r="G12" s="20">
        <f>Sheet1!J41</f>
        <v>350</v>
      </c>
    </row>
    <row r="13" spans="1:7" ht="17.399999999999999">
      <c r="A13" s="82" t="str">
        <f>Sheet1!D42</f>
        <v>DDN 775-Uraya Subd,Circumferential Road,Tagum</v>
      </c>
      <c r="B13" s="82" t="str">
        <f>Sheet1!E42</f>
        <v>CENDY MAE P. JAVA</v>
      </c>
      <c r="C13" s="91">
        <f>Sheet1!F42</f>
        <v>24084</v>
      </c>
      <c r="D13" s="91">
        <f>Sheet1!G42</f>
        <v>800</v>
      </c>
      <c r="E13" s="20">
        <f t="shared" si="0"/>
        <v>3010.5</v>
      </c>
      <c r="F13" s="20">
        <f t="shared" si="1"/>
        <v>20273.5</v>
      </c>
      <c r="G13" s="20">
        <f>Sheet1!J42</f>
        <v>490</v>
      </c>
    </row>
    <row r="14" spans="1:7" ht="17.399999999999999">
      <c r="A14" s="82" t="str">
        <f>Sheet1!D52</f>
        <v>DDN 1424-Purok 4B Saw Mill,Sto. Nino Talaingod</v>
      </c>
      <c r="B14" s="82" t="str">
        <f>Sheet1!E52</f>
        <v>DELY T. MACAS</v>
      </c>
      <c r="C14" s="91">
        <f>Sheet1!F52</f>
        <v>10192</v>
      </c>
      <c r="D14" s="91">
        <f>Sheet1!G52</f>
        <v>400</v>
      </c>
      <c r="E14" s="20">
        <f t="shared" si="0"/>
        <v>1274</v>
      </c>
      <c r="F14" s="20">
        <f t="shared" si="1"/>
        <v>8518</v>
      </c>
      <c r="G14" s="20">
        <f>Sheet1!J52</f>
        <v>350</v>
      </c>
    </row>
    <row r="15" spans="1:7" ht="17.399999999999999">
      <c r="A15" s="82" t="str">
        <f>Sheet1!D57</f>
        <v>DDN 1523-Capungagan, Kapalong</v>
      </c>
      <c r="B15" s="82" t="str">
        <f>Sheet1!E57</f>
        <v>ANNABELLE SEMBLANTE</v>
      </c>
      <c r="C15" s="91">
        <f>Sheet1!F57</f>
        <v>5000</v>
      </c>
      <c r="D15" s="91">
        <f>Sheet1!G57</f>
        <v>0</v>
      </c>
      <c r="E15" s="20">
        <f t="shared" si="0"/>
        <v>625</v>
      </c>
      <c r="F15" s="20">
        <f t="shared" si="1"/>
        <v>4375</v>
      </c>
      <c r="G15" s="20">
        <f>Sheet1!J57</f>
        <v>300</v>
      </c>
    </row>
    <row r="16" spans="1:7" s="158" customFormat="1" ht="17.399999999999999" hidden="1">
      <c r="A16" s="156" t="str">
        <f>Sheet1!D60</f>
        <v>DDN 1587-Cambanogoy,Carmen - DEACTIVATED</v>
      </c>
      <c r="B16" s="156">
        <f>Sheet1!E60</f>
        <v>0</v>
      </c>
      <c r="C16" s="157">
        <f>Sheet1!F60</f>
        <v>0</v>
      </c>
      <c r="D16" s="157">
        <f>Sheet1!G60</f>
        <v>0</v>
      </c>
      <c r="E16" s="39">
        <f t="shared" si="0"/>
        <v>0</v>
      </c>
      <c r="F16" s="39">
        <f t="shared" si="1"/>
        <v>0</v>
      </c>
      <c r="G16" s="39" t="str">
        <f>Sheet1!J60</f>
        <v>0</v>
      </c>
    </row>
    <row r="17" spans="1:7" ht="17.399999999999999">
      <c r="A17" s="82" t="str">
        <f>Sheet1!D81</f>
        <v>DDN 1752- NAKASAKA STO. NIÑO TALAINGOD</v>
      </c>
      <c r="B17" s="82" t="str">
        <f>Sheet1!E81</f>
        <v>MAE ANN PARAISO</v>
      </c>
      <c r="C17" s="91">
        <f>Sheet1!F81</f>
        <v>2485</v>
      </c>
      <c r="D17" s="91">
        <f>Sheet1!G81</f>
        <v>800</v>
      </c>
      <c r="E17" s="107">
        <f t="shared" si="0"/>
        <v>310.625</v>
      </c>
      <c r="F17" s="91">
        <f>Sheet1!I81</f>
        <v>1374.375</v>
      </c>
      <c r="G17" s="91">
        <f>Sheet1!J81</f>
        <v>250</v>
      </c>
    </row>
    <row r="18" spans="1:7" s="144" customFormat="1" ht="17.399999999999999">
      <c r="A18" s="145" t="str">
        <f>Sheet1!D45</f>
        <v>DDN 778-P.Pagkakaisa,Pagsabangan,Tagum</v>
      </c>
      <c r="B18" s="145" t="str">
        <f>Sheet1!E45</f>
        <v>LEA GRACE PROGELLA</v>
      </c>
      <c r="C18" s="146">
        <f>Sheet1!F45</f>
        <v>3670</v>
      </c>
      <c r="D18" s="146">
        <f>Sheet1!G45</f>
        <v>800</v>
      </c>
      <c r="E18" s="107">
        <f t="shared" si="0"/>
        <v>458.75</v>
      </c>
      <c r="F18" s="146">
        <f>Sheet1!I45</f>
        <v>2411.25</v>
      </c>
      <c r="G18" s="146">
        <f>Sheet1!J45</f>
        <v>250</v>
      </c>
    </row>
    <row r="19" spans="1:7" ht="17.399999999999999">
      <c r="A19" s="82" t="str">
        <f>Sheet1!D86</f>
        <v>DDN- 1778 P-BANANA   MANKILAM  TAGUM</v>
      </c>
      <c r="B19" s="82" t="str">
        <f>Sheet1!E86</f>
        <v xml:space="preserve">MARY JOLINE SANICO RAMO </v>
      </c>
      <c r="C19" s="137">
        <f>Sheet1!F86</f>
        <v>1736</v>
      </c>
      <c r="D19" s="137">
        <f>Sheet1!G86</f>
        <v>0</v>
      </c>
      <c r="E19" s="107">
        <f t="shared" si="0"/>
        <v>217</v>
      </c>
      <c r="F19" s="137">
        <f>Sheet1!I86</f>
        <v>1519</v>
      </c>
      <c r="G19" s="137">
        <f>Sheet1!J86</f>
        <v>250</v>
      </c>
    </row>
    <row r="20" spans="1:7" ht="17.399999999999999">
      <c r="A20" s="82" t="str">
        <f>Sheet1!D43</f>
        <v>DDN 776-Aala Road,Provincial Capitol,Tagum City</v>
      </c>
      <c r="B20" s="82" t="str">
        <f>Sheet1!E43</f>
        <v>JOSEPHINE L. DELIGERO</v>
      </c>
      <c r="C20" s="137">
        <f>Sheet1!F43</f>
        <v>6144</v>
      </c>
      <c r="D20" s="137">
        <f>Sheet1!G43</f>
        <v>0</v>
      </c>
      <c r="E20" s="107">
        <f t="shared" si="0"/>
        <v>768</v>
      </c>
      <c r="F20" s="137">
        <f>Sheet1!I43</f>
        <v>5376</v>
      </c>
      <c r="G20" s="137">
        <f>Sheet1!J43</f>
        <v>310</v>
      </c>
    </row>
    <row r="21" spans="1:7" s="92" customFormat="1" ht="17.399999999999999">
      <c r="A21" s="93" t="s">
        <v>9</v>
      </c>
      <c r="B21" s="94" t="str">
        <f>Sheet1!E107</f>
        <v>MUHLEN</v>
      </c>
      <c r="C21" s="91"/>
      <c r="D21" s="91"/>
      <c r="E21" s="93"/>
      <c r="F21" s="93"/>
      <c r="G21" s="53">
        <v>500</v>
      </c>
    </row>
    <row r="22" spans="1:7" s="92" customFormat="1" ht="17.399999999999999">
      <c r="A22" s="93" t="s">
        <v>10</v>
      </c>
      <c r="B22" s="93"/>
      <c r="C22" s="53">
        <f>SUM(C3:C21)</f>
        <v>158977</v>
      </c>
      <c r="D22" s="53">
        <f>SUM(D3:D21)</f>
        <v>13600</v>
      </c>
      <c r="E22" s="95">
        <f>SUM(E3:E21)</f>
        <v>19872.125</v>
      </c>
      <c r="F22" s="95">
        <f>SUM(F3:F21)</f>
        <v>125504.875</v>
      </c>
      <c r="G22" s="53">
        <f>SUM(G3:G21)</f>
        <v>5850</v>
      </c>
    </row>
    <row r="23" spans="1:7" ht="17.399999999999999">
      <c r="E23" s="93" t="s">
        <v>6</v>
      </c>
      <c r="F23" s="53">
        <f>E22</f>
        <v>19872.125</v>
      </c>
    </row>
    <row r="24" spans="1:7" ht="17.399999999999999">
      <c r="E24" s="93" t="s">
        <v>11</v>
      </c>
      <c r="F24" s="53">
        <f>F22+F23</f>
        <v>145377</v>
      </c>
    </row>
  </sheetData>
  <mergeCells count="1">
    <mergeCell ref="C1:G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4F"/>
  </sheetPr>
  <dimension ref="A1:G36"/>
  <sheetViews>
    <sheetView zoomScale="85" zoomScaleNormal="85" workbookViewId="0">
      <selection activeCell="A27" sqref="A27"/>
    </sheetView>
  </sheetViews>
  <sheetFormatPr defaultColWidth="10" defaultRowHeight="14.4"/>
  <cols>
    <col min="1" max="1" width="71.109375" customWidth="1"/>
    <col min="2" max="2" width="38.109375" customWidth="1"/>
    <col min="3" max="3" width="24.44140625" customWidth="1"/>
    <col min="4" max="4" width="22.109375" customWidth="1"/>
    <col min="5" max="5" width="25.6640625" customWidth="1"/>
    <col min="6" max="6" width="26.109375" customWidth="1"/>
    <col min="7" max="7" width="22.6640625" customWidth="1"/>
  </cols>
  <sheetData>
    <row r="1" spans="1:7" s="77" customFormat="1" ht="29.85" customHeight="1">
      <c r="A1" s="78" t="s">
        <v>89</v>
      </c>
      <c r="B1" s="79">
        <f>Sheet1!E1</f>
        <v>46293</v>
      </c>
      <c r="C1" s="191" t="s">
        <v>17</v>
      </c>
      <c r="D1" s="191"/>
      <c r="E1" s="191"/>
      <c r="F1" s="191"/>
      <c r="G1" s="191"/>
    </row>
    <row r="2" spans="1:7" s="80" customFormat="1" ht="23.1" customHeight="1">
      <c r="A2" s="81" t="s">
        <v>2</v>
      </c>
      <c r="B2" s="81" t="s">
        <v>3</v>
      </c>
      <c r="C2" s="81" t="s">
        <v>4</v>
      </c>
      <c r="D2" s="81" t="s">
        <v>5</v>
      </c>
      <c r="E2" s="81" t="s">
        <v>6</v>
      </c>
      <c r="F2" s="81" t="s">
        <v>7</v>
      </c>
      <c r="G2" s="81" t="s">
        <v>8</v>
      </c>
    </row>
    <row r="3" spans="1:7" ht="15">
      <c r="A3" s="163" t="str">
        <f>Sheet1!D7</f>
        <v xml:space="preserve">DDN 397-Near Carmen Market, Carmen </v>
      </c>
      <c r="B3" s="165" t="str">
        <f>Sheet1!E7</f>
        <v>MAYANG N. GOMEZ</v>
      </c>
      <c r="C3" s="166">
        <f>Sheet1!F7</f>
        <v>3675</v>
      </c>
      <c r="D3" s="166">
        <f>Sheet1!G7</f>
        <v>0</v>
      </c>
      <c r="E3" s="167">
        <f t="shared" ref="E3:E26" si="0">C3*0.125</f>
        <v>459.375</v>
      </c>
      <c r="F3" s="167">
        <f t="shared" ref="F3:F17" si="1">C3-D3-E3</f>
        <v>3215.625</v>
      </c>
      <c r="G3" s="166">
        <f>Sheet1!J7</f>
        <v>250</v>
      </c>
    </row>
    <row r="4" spans="1:7" ht="15">
      <c r="A4" s="164" t="str">
        <f>Sheet1!D13</f>
        <v xml:space="preserve">DDN 423-P-Santan,Brgy. Bincungan,Tagum </v>
      </c>
      <c r="B4" s="164" t="str">
        <f>Sheet1!E13</f>
        <v>REALIZA MIGULLAS</v>
      </c>
      <c r="C4" s="166">
        <f>Sheet1!F13</f>
        <v>3365</v>
      </c>
      <c r="D4" s="166">
        <f>Sheet1!G13</f>
        <v>800</v>
      </c>
      <c r="E4" s="167">
        <f t="shared" si="0"/>
        <v>420.625</v>
      </c>
      <c r="F4" s="167">
        <f t="shared" si="1"/>
        <v>2144.375</v>
      </c>
      <c r="G4" s="166">
        <f>Sheet1!J13</f>
        <v>250</v>
      </c>
    </row>
    <row r="5" spans="1:7" ht="15">
      <c r="A5" s="164" t="str">
        <f>Sheet1!D15</f>
        <v xml:space="preserve">DDN 425-P7,Baranggay Tuganay,Carmen </v>
      </c>
      <c r="B5" s="164" t="str">
        <f>Sheet1!E15</f>
        <v>APRIL JEAN GARPAO</v>
      </c>
      <c r="C5" s="166">
        <f>Sheet1!F15</f>
        <v>10437</v>
      </c>
      <c r="D5" s="166">
        <f>Sheet1!G15</f>
        <v>6400</v>
      </c>
      <c r="E5" s="167">
        <f t="shared" si="0"/>
        <v>1304.625</v>
      </c>
      <c r="F5" s="167">
        <f t="shared" si="1"/>
        <v>2732.375</v>
      </c>
      <c r="G5" s="166">
        <f>Sheet1!J15</f>
        <v>350</v>
      </c>
    </row>
    <row r="6" spans="1:7" ht="15">
      <c r="A6" s="164" t="str">
        <f>Sheet1!D16</f>
        <v xml:space="preserve">DDN 426-Carmen Public Market, Carmen </v>
      </c>
      <c r="B6" s="164" t="str">
        <f>Sheet1!E16</f>
        <v>MARITES DAMAULAO</v>
      </c>
      <c r="C6" s="166">
        <f>Sheet1!F16</f>
        <v>14815</v>
      </c>
      <c r="D6" s="166">
        <f>Sheet1!G16</f>
        <v>0</v>
      </c>
      <c r="E6" s="167">
        <f t="shared" si="0"/>
        <v>1851.875</v>
      </c>
      <c r="F6" s="167">
        <f t="shared" si="1"/>
        <v>12963.125</v>
      </c>
      <c r="G6" s="166">
        <f>Sheet1!J16</f>
        <v>390</v>
      </c>
    </row>
    <row r="7" spans="1:7" ht="15">
      <c r="A7" s="164" t="str">
        <f>Sheet1!D17</f>
        <v>DDN 427-ICARE, Barangay Ising, Carmen</v>
      </c>
      <c r="B7" s="164" t="str">
        <f>Sheet1!E17</f>
        <v>MARNIE ROYO</v>
      </c>
      <c r="C7" s="166">
        <f>Sheet1!F17</f>
        <v>2520</v>
      </c>
      <c r="D7" s="166">
        <f>Sheet1!G17</f>
        <v>0</v>
      </c>
      <c r="E7" s="167">
        <f t="shared" si="0"/>
        <v>315</v>
      </c>
      <c r="F7" s="167">
        <f t="shared" si="1"/>
        <v>2205</v>
      </c>
      <c r="G7" s="166">
        <f>Sheet1!J17</f>
        <v>250</v>
      </c>
    </row>
    <row r="8" spans="1:7" ht="15">
      <c r="A8" s="164" t="str">
        <f>Sheet1!D18</f>
        <v>DDN 428- ISING CARMEN TERMINAL</v>
      </c>
      <c r="B8" s="164" t="str">
        <f>Sheet1!E18</f>
        <v>NOBELYN BAYA</v>
      </c>
      <c r="C8" s="166">
        <f>Sheet1!F18</f>
        <v>6475</v>
      </c>
      <c r="D8" s="166">
        <f>Sheet1!G18</f>
        <v>800</v>
      </c>
      <c r="E8" s="167">
        <f t="shared" si="0"/>
        <v>809.375</v>
      </c>
      <c r="F8" s="167">
        <f t="shared" si="1"/>
        <v>4865.625</v>
      </c>
      <c r="G8" s="166">
        <f>Sheet1!J18</f>
        <v>310</v>
      </c>
    </row>
    <row r="9" spans="1:7" ht="15">
      <c r="A9" s="164" t="str">
        <f>Sheet1!D22</f>
        <v>DDN 755-Poblacion,Tuganay,Carmen</v>
      </c>
      <c r="B9" s="164" t="str">
        <f>Sheet1!E22</f>
        <v>ROXAN GLADYS G. ABELLANOS</v>
      </c>
      <c r="C9" s="166">
        <f>Sheet1!F22</f>
        <v>6085</v>
      </c>
      <c r="D9" s="166">
        <f>Sheet1!G22</f>
        <v>1600</v>
      </c>
      <c r="E9" s="167">
        <f t="shared" si="0"/>
        <v>760.625</v>
      </c>
      <c r="F9" s="167">
        <f t="shared" si="1"/>
        <v>3724.375</v>
      </c>
      <c r="G9" s="166">
        <f>Sheet1!J22</f>
        <v>310</v>
      </c>
    </row>
    <row r="10" spans="1:7" ht="15">
      <c r="A10" s="164" t="str">
        <f>Sheet1!D44</f>
        <v>DDN 777-Bincungan 2,Tagum City</v>
      </c>
      <c r="B10" s="164" t="str">
        <f>Sheet1!E44</f>
        <v>GLENDA OLINGAY</v>
      </c>
      <c r="C10" s="166">
        <f>Sheet1!F44</f>
        <v>6575</v>
      </c>
      <c r="D10" s="166">
        <f>Sheet1!G44</f>
        <v>0</v>
      </c>
      <c r="E10" s="167">
        <f t="shared" si="0"/>
        <v>821.875</v>
      </c>
      <c r="F10" s="167">
        <f t="shared" si="1"/>
        <v>5753.125</v>
      </c>
      <c r="G10" s="166">
        <f>Sheet1!J44</f>
        <v>310</v>
      </c>
    </row>
    <row r="11" spans="1:7" ht="15">
      <c r="A11" s="164" t="str">
        <f>Sheet1!D50</f>
        <v>DDN 910-Brgy. Sto Nino,Carmen</v>
      </c>
      <c r="B11" s="164" t="str">
        <f>Sheet1!E50</f>
        <v>MAY ANN DIANA</v>
      </c>
      <c r="C11" s="166">
        <f>Sheet1!F50</f>
        <v>5130</v>
      </c>
      <c r="D11" s="166">
        <f>Sheet1!G50</f>
        <v>0</v>
      </c>
      <c r="E11" s="167">
        <f t="shared" si="0"/>
        <v>641.25</v>
      </c>
      <c r="F11" s="167">
        <f t="shared" si="1"/>
        <v>4488.75</v>
      </c>
      <c r="G11" s="166">
        <f>Sheet1!J50</f>
        <v>300</v>
      </c>
    </row>
    <row r="12" spans="1:7" ht="15">
      <c r="A12" s="164" t="str">
        <f>Sheet1!D56</f>
        <v>DDN 1477-P#6 Libuganon,Tagum City</v>
      </c>
      <c r="B12" s="164" t="str">
        <f>Sheet1!E56</f>
        <v>MELANIE SARAWI</v>
      </c>
      <c r="C12" s="166">
        <f>Sheet1!F56</f>
        <v>4045</v>
      </c>
      <c r="D12" s="166">
        <f>Sheet1!G56</f>
        <v>0</v>
      </c>
      <c r="E12" s="167">
        <f t="shared" si="0"/>
        <v>505.625</v>
      </c>
      <c r="F12" s="167">
        <f t="shared" si="1"/>
        <v>3539.375</v>
      </c>
      <c r="G12" s="166">
        <f>Sheet1!J56</f>
        <v>250</v>
      </c>
    </row>
    <row r="13" spans="1:7" ht="15">
      <c r="A13" s="164" t="str">
        <f>Sheet1!D59</f>
        <v>DDN 1586-PUROK SUNFLOWER, BINCUNGAN</v>
      </c>
      <c r="B13" s="164" t="str">
        <f>Sheet1!E59</f>
        <v>ANA MAY DELOS SANTOS</v>
      </c>
      <c r="C13" s="166">
        <f>Sheet1!F59</f>
        <v>5768</v>
      </c>
      <c r="D13" s="166">
        <f>Sheet1!G59</f>
        <v>0</v>
      </c>
      <c r="E13" s="167">
        <f t="shared" si="0"/>
        <v>721</v>
      </c>
      <c r="F13" s="167">
        <f t="shared" si="1"/>
        <v>5047</v>
      </c>
      <c r="G13" s="166">
        <f>Sheet1!J59</f>
        <v>300</v>
      </c>
    </row>
    <row r="14" spans="1:7" ht="15">
      <c r="A14" s="164" t="str">
        <f>Sheet1!D61</f>
        <v>DDN 1590-Purok Anahaw,Asuncion,Carmen</v>
      </c>
      <c r="B14" s="164" t="str">
        <f>Sheet1!E61</f>
        <v>ERMA SERDAN</v>
      </c>
      <c r="C14" s="166">
        <f>Sheet1!F61</f>
        <v>2798</v>
      </c>
      <c r="D14" s="166">
        <f>Sheet1!G61</f>
        <v>0</v>
      </c>
      <c r="E14" s="167">
        <f t="shared" si="0"/>
        <v>349.75</v>
      </c>
      <c r="F14" s="167">
        <f t="shared" si="1"/>
        <v>2448.25</v>
      </c>
      <c r="G14" s="166">
        <f>Sheet1!J61</f>
        <v>250</v>
      </c>
    </row>
    <row r="15" spans="1:7" ht="15">
      <c r="A15" s="164" t="str">
        <f>Sheet1!D62</f>
        <v>DDN 1591-Purok Rose Bincungan,Tagum</v>
      </c>
      <c r="B15" s="164" t="str">
        <f>Sheet1!E62</f>
        <v>LENIE ORILLO</v>
      </c>
      <c r="C15" s="166">
        <f>Sheet1!F62</f>
        <v>5668</v>
      </c>
      <c r="D15" s="166">
        <f>Sheet1!G62</f>
        <v>0</v>
      </c>
      <c r="E15" s="167">
        <f t="shared" si="0"/>
        <v>708.5</v>
      </c>
      <c r="F15" s="167">
        <f t="shared" si="1"/>
        <v>4959.5</v>
      </c>
      <c r="G15" s="166">
        <f>Sheet1!J62</f>
        <v>300</v>
      </c>
    </row>
    <row r="16" spans="1:7" ht="15">
      <c r="A16" s="164" t="str">
        <f>Sheet1!D68</f>
        <v>DDN 1717-	P- 2B Tuganay</v>
      </c>
      <c r="B16" s="164" t="str">
        <f>Sheet1!E68</f>
        <v>SHIELA RAMIREZ</v>
      </c>
      <c r="C16" s="166">
        <f>Sheet1!F68</f>
        <v>2770</v>
      </c>
      <c r="D16" s="166">
        <f>Sheet1!G68</f>
        <v>800</v>
      </c>
      <c r="E16" s="167">
        <f t="shared" si="0"/>
        <v>346.25</v>
      </c>
      <c r="F16" s="167">
        <f t="shared" si="1"/>
        <v>1623.75</v>
      </c>
      <c r="G16" s="166">
        <f>Sheet1!J68</f>
        <v>250</v>
      </c>
    </row>
    <row r="17" spans="1:7" s="108" customFormat="1" ht="15">
      <c r="A17" s="147" t="str">
        <f>Sheet1!D83</f>
        <v>DDN-1781 P-1A BINANGAY  CEBULANO  CARMEN</v>
      </c>
      <c r="B17" s="168" t="str">
        <f>Sheet1!E83</f>
        <v>MARILYN DENOYO</v>
      </c>
      <c r="C17" s="169">
        <f>Sheet1!F83</f>
        <v>2292</v>
      </c>
      <c r="D17" s="169">
        <f>Sheet1!G83</f>
        <v>0</v>
      </c>
      <c r="E17" s="167">
        <f t="shared" si="0"/>
        <v>286.5</v>
      </c>
      <c r="F17" s="170">
        <f t="shared" si="1"/>
        <v>2005.5</v>
      </c>
      <c r="G17" s="171">
        <f>Sheet1!J83</f>
        <v>250</v>
      </c>
    </row>
    <row r="18" spans="1:7" s="108" customFormat="1" ht="15">
      <c r="A18" s="147" t="str">
        <f>Sheet1!D88</f>
        <v>DDN-1782 Purok 6, Cebulano, Carmen</v>
      </c>
      <c r="B18" s="168" t="str">
        <f>Sheet1!E88</f>
        <v>Mary Jane Fernandez</v>
      </c>
      <c r="C18" s="169">
        <f>Sheet1!F88</f>
        <v>1695</v>
      </c>
      <c r="D18" s="169">
        <f>Sheet1!G88</f>
        <v>0</v>
      </c>
      <c r="E18" s="167">
        <f>C18*0.125</f>
        <v>211.875</v>
      </c>
      <c r="F18" s="170">
        <f>C18-D18-E18</f>
        <v>1483.125</v>
      </c>
      <c r="G18" s="171">
        <f>Sheet1!J88</f>
        <v>250</v>
      </c>
    </row>
    <row r="19" spans="1:7" s="144" customFormat="1" ht="15">
      <c r="A19" s="147" t="str">
        <f>Sheet1!D84</f>
        <v>DDN-1780 P-5  TABA  CARMEN</v>
      </c>
      <c r="B19" s="168" t="str">
        <f>Sheet1!E84</f>
        <v>ESTELA VILLARIAZ FOSTANES</v>
      </c>
      <c r="C19" s="169">
        <f>Sheet1!F84</f>
        <v>3508</v>
      </c>
      <c r="D19" s="169">
        <f>Sheet1!G84</f>
        <v>0</v>
      </c>
      <c r="E19" s="167">
        <f t="shared" si="0"/>
        <v>438.5</v>
      </c>
      <c r="F19" s="170">
        <f t="shared" ref="F19:F28" si="2">C19-D19-E19</f>
        <v>3069.5</v>
      </c>
      <c r="G19" s="171">
        <f>Sheet1!J84</f>
        <v>250</v>
      </c>
    </row>
    <row r="20" spans="1:7" s="144" customFormat="1" ht="15">
      <c r="A20" s="147" t="str">
        <f>Sheet1!D85</f>
        <v>DDN-1779 P-6  TABA  CARMEN</v>
      </c>
      <c r="B20" s="168" t="str">
        <f>Sheet1!E85</f>
        <v>Rowena Busain Ibarra</v>
      </c>
      <c r="C20" s="169">
        <f>Sheet1!F85</f>
        <v>4701</v>
      </c>
      <c r="D20" s="169">
        <f>Sheet1!G85</f>
        <v>0</v>
      </c>
      <c r="E20" s="167">
        <f t="shared" si="0"/>
        <v>587.625</v>
      </c>
      <c r="F20" s="170">
        <f t="shared" si="2"/>
        <v>4113.375</v>
      </c>
      <c r="G20" s="171">
        <f>Sheet1!J85</f>
        <v>250</v>
      </c>
    </row>
    <row r="21" spans="1:7" s="144" customFormat="1" ht="15">
      <c r="A21" s="147" t="str">
        <f>Sheet1!D87</f>
        <v>DDN-1784 PUROK ALAMBRI, SAN ISIDRO, TAGUM CITY</v>
      </c>
      <c r="B21" s="168" t="str">
        <f>Sheet1!E87</f>
        <v>AILEEN L. PARADERO</v>
      </c>
      <c r="C21" s="169">
        <f>Sheet1!F87</f>
        <v>4246</v>
      </c>
      <c r="D21" s="169">
        <f>Sheet1!G87</f>
        <v>0</v>
      </c>
      <c r="E21" s="167">
        <f t="shared" si="0"/>
        <v>530.75</v>
      </c>
      <c r="F21" s="170">
        <f t="shared" si="2"/>
        <v>3715.25</v>
      </c>
      <c r="G21" s="169">
        <f>Sheet1!J87</f>
        <v>250</v>
      </c>
    </row>
    <row r="22" spans="1:7" s="144" customFormat="1" ht="15">
      <c r="A22" s="147" t="str">
        <f>Sheet1!D89</f>
        <v>DDN-1783 PUROK 3 TUBOD CARMEN</v>
      </c>
      <c r="B22" s="168" t="str">
        <f>Sheet1!E89</f>
        <v>MARIAN CARRILLO</v>
      </c>
      <c r="C22" s="169">
        <f>Sheet1!F89</f>
        <v>3765</v>
      </c>
      <c r="D22" s="169">
        <f>Sheet1!G89</f>
        <v>800</v>
      </c>
      <c r="E22" s="167">
        <f t="shared" si="0"/>
        <v>470.625</v>
      </c>
      <c r="F22" s="170">
        <f t="shared" si="2"/>
        <v>2494.375</v>
      </c>
      <c r="G22" s="169">
        <f>Sheet1!J89</f>
        <v>250</v>
      </c>
    </row>
    <row r="23" spans="1:7" s="144" customFormat="1" ht="15">
      <c r="A23" s="147" t="str">
        <f>Sheet1!D90</f>
        <v>DDN-1823 Purok 3A Upper Tubod Carmen Davao del Norte</v>
      </c>
      <c r="B23" s="168" t="str">
        <f>Sheet1!E90</f>
        <v>Precious Nica Torrefiel</v>
      </c>
      <c r="C23" s="169">
        <f>Sheet1!F90</f>
        <v>740</v>
      </c>
      <c r="D23" s="169">
        <f>Sheet1!G90</f>
        <v>0</v>
      </c>
      <c r="E23" s="167">
        <f t="shared" si="0"/>
        <v>92.5</v>
      </c>
      <c r="F23" s="170">
        <f t="shared" si="2"/>
        <v>647.5</v>
      </c>
      <c r="G23" s="169">
        <f>Sheet1!J90</f>
        <v>250</v>
      </c>
    </row>
    <row r="24" spans="1:7" s="144" customFormat="1" ht="15">
      <c r="A24" s="147" t="str">
        <f>Sheet1!D96</f>
        <v>DDN-1796 Purok 2 Salvacion Carmen Davao Del Norte</v>
      </c>
      <c r="B24" s="168"/>
      <c r="C24" s="169">
        <f>Sheet1!F96</f>
        <v>0</v>
      </c>
      <c r="D24" s="169">
        <f>Sheet1!G96</f>
        <v>0</v>
      </c>
      <c r="E24" s="167">
        <f t="shared" si="0"/>
        <v>0</v>
      </c>
      <c r="F24" s="170">
        <f t="shared" si="2"/>
        <v>0</v>
      </c>
      <c r="G24" s="169" t="str">
        <f>Sheet1!J96</f>
        <v>0</v>
      </c>
    </row>
    <row r="25" spans="1:7" s="144" customFormat="1" ht="15">
      <c r="A25" s="147" t="str">
        <f>Sheet1!D100</f>
        <v>DDN-1800 Purok 5 Madaum Tagum City Davao del Norte</v>
      </c>
      <c r="B25" s="168"/>
      <c r="C25" s="169">
        <f>Sheet1!F100</f>
        <v>0</v>
      </c>
      <c r="D25" s="169">
        <f>Sheet1!G100</f>
        <v>0</v>
      </c>
      <c r="E25" s="167">
        <f t="shared" si="0"/>
        <v>0</v>
      </c>
      <c r="F25" s="170">
        <f t="shared" si="2"/>
        <v>0</v>
      </c>
      <c r="G25" s="169" t="str">
        <f>Sheet1!J100</f>
        <v>0</v>
      </c>
    </row>
    <row r="26" spans="1:7" s="144" customFormat="1" ht="15">
      <c r="A26" s="147" t="str">
        <f>Sheet1!D103</f>
        <v>DDN-1803 Prk 1-A Sto. Niño Carmen Davao del Norte</v>
      </c>
      <c r="B26" s="168"/>
      <c r="C26" s="169">
        <f>Sheet1!F103</f>
        <v>0</v>
      </c>
      <c r="D26" s="169">
        <f>Sheet1!G103</f>
        <v>0</v>
      </c>
      <c r="E26" s="167">
        <f t="shared" si="0"/>
        <v>0</v>
      </c>
      <c r="F26" s="170">
        <f t="shared" si="2"/>
        <v>0</v>
      </c>
      <c r="G26" s="169" t="str">
        <f>Sheet1!J103</f>
        <v>0</v>
      </c>
    </row>
    <row r="27" spans="1:7" s="144" customFormat="1" ht="15">
      <c r="A27" s="147" t="str">
        <f>Sheet1!D104</f>
        <v>DDN-1804 Prk 1-A Sto. Niño Carmen Davao del Norte</v>
      </c>
      <c r="B27" s="168"/>
      <c r="C27" s="169">
        <f>Sheet1!F104</f>
        <v>0</v>
      </c>
      <c r="D27" s="169">
        <f>Sheet1!G104</f>
        <v>0</v>
      </c>
      <c r="E27" s="169">
        <f>Sheet1!H104</f>
        <v>0</v>
      </c>
      <c r="F27" s="169">
        <f>Sheet1!I104</f>
        <v>0</v>
      </c>
      <c r="G27" s="169" t="str">
        <f>Sheet1!J104</f>
        <v>0</v>
      </c>
    </row>
    <row r="28" spans="1:7" s="83" customFormat="1" ht="17.399999999999999">
      <c r="A28" s="89" t="s">
        <v>9</v>
      </c>
      <c r="B28" s="89" t="str">
        <f>Sheet1!E110</f>
        <v>JASON</v>
      </c>
      <c r="C28" s="91"/>
      <c r="D28" s="91"/>
      <c r="E28" s="20"/>
      <c r="F28" s="107">
        <f t="shared" si="2"/>
        <v>0</v>
      </c>
      <c r="G28" s="96">
        <v>500</v>
      </c>
    </row>
    <row r="29" spans="1:7" s="83" customFormat="1" ht="15.6">
      <c r="A29" s="89" t="s">
        <v>10</v>
      </c>
      <c r="B29" s="89"/>
      <c r="C29" s="86">
        <f>SUM(C3:C28)</f>
        <v>101073</v>
      </c>
      <c r="D29" s="86">
        <f>SUM(D3:D28)</f>
        <v>11200</v>
      </c>
      <c r="E29" s="97">
        <f>SUM(E3:E28)</f>
        <v>12634.125</v>
      </c>
      <c r="F29" s="86">
        <f>SUM(F3:F28)</f>
        <v>77238.875</v>
      </c>
      <c r="G29" s="86">
        <f>SUM(G3:G28)</f>
        <v>6320</v>
      </c>
    </row>
    <row r="30" spans="1:7" ht="17.399999999999999">
      <c r="E30" s="89" t="s">
        <v>90</v>
      </c>
      <c r="F30" s="53">
        <f>E29</f>
        <v>12634.125</v>
      </c>
    </row>
    <row r="31" spans="1:7" ht="17.399999999999999">
      <c r="E31" s="89" t="s">
        <v>11</v>
      </c>
      <c r="F31" s="53">
        <f>F29+F30</f>
        <v>89873</v>
      </c>
    </row>
    <row r="36" spans="7:7">
      <c r="G36" s="126"/>
    </row>
  </sheetData>
  <mergeCells count="1">
    <mergeCell ref="C1:G1"/>
  </mergeCells>
  <pageMargins left="0.7" right="0.7" top="0.75" bottom="0.75" header="0.3" footer="0.3"/>
  <pageSetup paperSize="9" scale="57" orientation="landscape" horizontalDpi="0" verticalDpi="0" r:id="rId1"/>
  <ignoredErrors>
    <ignoredError sqref="F27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H31"/>
  <sheetViews>
    <sheetView tabSelected="1" zoomScale="82" zoomScaleNormal="93" workbookViewId="0">
      <selection activeCell="F13" sqref="F13"/>
    </sheetView>
  </sheetViews>
  <sheetFormatPr defaultColWidth="10" defaultRowHeight="14.4"/>
  <cols>
    <col min="1" max="1" width="80.44140625" bestFit="1" customWidth="1"/>
    <col min="2" max="2" width="41.109375" customWidth="1"/>
    <col min="3" max="3" width="26.21875" customWidth="1"/>
    <col min="4" max="4" width="22.109375" customWidth="1"/>
    <col min="5" max="5" width="26" customWidth="1"/>
    <col min="6" max="6" width="23.21875" customWidth="1"/>
    <col min="7" max="7" width="21.21875" customWidth="1"/>
    <col min="8" max="8" width="12.6640625" bestFit="1" customWidth="1"/>
  </cols>
  <sheetData>
    <row r="1" spans="1:8" s="77" customFormat="1" ht="33" customHeight="1">
      <c r="A1" s="78" t="s">
        <v>0</v>
      </c>
      <c r="B1" s="79">
        <f>Sheet1!E1</f>
        <v>46293</v>
      </c>
      <c r="C1" s="192" t="s">
        <v>91</v>
      </c>
      <c r="D1" s="192"/>
      <c r="E1" s="192"/>
      <c r="F1" s="192"/>
      <c r="G1" s="192"/>
    </row>
    <row r="2" spans="1:8" s="80" customFormat="1" ht="20.25" customHeight="1">
      <c r="A2" s="81" t="s">
        <v>2</v>
      </c>
      <c r="B2" s="81" t="s">
        <v>3</v>
      </c>
      <c r="C2" s="81" t="s">
        <v>4</v>
      </c>
      <c r="D2" s="81" t="s">
        <v>5</v>
      </c>
      <c r="E2" s="81" t="s">
        <v>6</v>
      </c>
      <c r="F2" s="81" t="s">
        <v>7</v>
      </c>
      <c r="G2" s="81" t="s">
        <v>8</v>
      </c>
    </row>
    <row r="3" spans="1:8" ht="17.399999999999999">
      <c r="A3" s="174" t="str">
        <f>Sheet1!D8</f>
        <v xml:space="preserve">DDN 398-Crystal Plain,Barangay Gredu, Panabo City </v>
      </c>
      <c r="B3" s="174" t="str">
        <f>Sheet1!E8</f>
        <v>LIZA CALIBUD</v>
      </c>
      <c r="C3" s="91">
        <f>Sheet1!F8</f>
        <v>11309</v>
      </c>
      <c r="D3" s="91">
        <f>Sheet1!G8</f>
        <v>1600</v>
      </c>
      <c r="E3" s="20">
        <f t="shared" ref="E3:E21" si="0">C3*0.125</f>
        <v>1413.625</v>
      </c>
      <c r="F3" s="20">
        <f t="shared" ref="F3:F21" si="1">C3-D3-E3</f>
        <v>8295.375</v>
      </c>
      <c r="G3" s="91">
        <f>Sheet1!J8</f>
        <v>360</v>
      </c>
      <c r="H3" s="118"/>
    </row>
    <row r="4" spans="1:8" ht="17.399999999999999">
      <c r="A4" s="174" t="str">
        <f>Sheet1!D9</f>
        <v xml:space="preserve">DDN 399-Purok Villa Felisa Subd., Panabo City </v>
      </c>
      <c r="B4" s="174" t="str">
        <f>Sheet1!E9</f>
        <v>CHARMAE QUEEN CARZON</v>
      </c>
      <c r="C4" s="91">
        <f>Sheet1!F9</f>
        <v>2675</v>
      </c>
      <c r="D4" s="91">
        <f>Sheet1!G9</f>
        <v>0</v>
      </c>
      <c r="E4" s="20">
        <f t="shared" si="0"/>
        <v>334.375</v>
      </c>
      <c r="F4" s="20">
        <f t="shared" si="1"/>
        <v>2340.625</v>
      </c>
      <c r="G4" s="91">
        <f>Sheet1!J9</f>
        <v>250</v>
      </c>
      <c r="H4" s="117"/>
    </row>
    <row r="5" spans="1:8" ht="17.399999999999999">
      <c r="A5" s="174" t="str">
        <f>Sheet1!D10</f>
        <v xml:space="preserve">DDN 400-Adlaon Street,Brgy. Sto.Niño, Panabo City </v>
      </c>
      <c r="B5" s="174" t="str">
        <f>Sheet1!E10</f>
        <v>JOCELLE S. BALAYO</v>
      </c>
      <c r="C5" s="91">
        <f>Sheet1!F10</f>
        <v>4490</v>
      </c>
      <c r="D5" s="91">
        <f>Sheet1!G10</f>
        <v>0</v>
      </c>
      <c r="E5" s="20">
        <f t="shared" si="0"/>
        <v>561.25</v>
      </c>
      <c r="F5" s="20">
        <f t="shared" si="1"/>
        <v>3928.75</v>
      </c>
      <c r="G5" s="91">
        <f>Sheet1!J10</f>
        <v>250</v>
      </c>
      <c r="H5" s="117"/>
    </row>
    <row r="6" spans="1:8" ht="17.399999999999999">
      <c r="A6" s="174" t="str">
        <f>Sheet1!D19</f>
        <v>DDN 429-Purok 16,San Vicente,Panabo City</v>
      </c>
      <c r="B6" s="174" t="str">
        <f>Sheet1!E19</f>
        <v>ROVIE MAE TICONG</v>
      </c>
      <c r="C6" s="91">
        <f>Sheet1!F19</f>
        <v>3000</v>
      </c>
      <c r="D6" s="91">
        <f>Sheet1!G19</f>
        <v>400</v>
      </c>
      <c r="E6" s="20">
        <f t="shared" si="0"/>
        <v>375</v>
      </c>
      <c r="F6" s="20">
        <f t="shared" si="1"/>
        <v>2225</v>
      </c>
      <c r="G6" s="91">
        <f>Sheet1!J19</f>
        <v>250</v>
      </c>
      <c r="H6" s="117"/>
    </row>
    <row r="7" spans="1:8" s="144" customFormat="1" ht="17.399999999999999">
      <c r="A7" s="175" t="str">
        <f>Sheet1!D20</f>
        <v>DDN 430-Purok Cogon 1,Brgy. J.P. Laurel,Panabo</v>
      </c>
      <c r="B7" s="175" t="str">
        <f>Sheet1!E20</f>
        <v>JESZELE MAE TOLIONG</v>
      </c>
      <c r="C7" s="146">
        <f>Sheet1!F20</f>
        <v>7387</v>
      </c>
      <c r="D7" s="146">
        <f>Sheet1!G20</f>
        <v>2400</v>
      </c>
      <c r="E7" s="20">
        <f t="shared" si="0"/>
        <v>923.375</v>
      </c>
      <c r="F7" s="20">
        <f t="shared" si="1"/>
        <v>4063.625</v>
      </c>
      <c r="G7" s="146">
        <f>Sheet1!J20</f>
        <v>320</v>
      </c>
      <c r="H7" s="148"/>
    </row>
    <row r="8" spans="1:8" ht="20.85" customHeight="1">
      <c r="A8" s="174" t="str">
        <f>Sheet1!D23</f>
        <v xml:space="preserve">DDN 756-Teachers Village, Panabo City </v>
      </c>
      <c r="B8" s="174" t="str">
        <f>Sheet1!E23</f>
        <v>RHEAMINE LIGAO</v>
      </c>
      <c r="C8" s="91">
        <f>Sheet1!F23</f>
        <v>27726</v>
      </c>
      <c r="D8" s="91">
        <f>Sheet1!G23</f>
        <v>4800</v>
      </c>
      <c r="E8" s="20">
        <f t="shared" si="0"/>
        <v>3465.75</v>
      </c>
      <c r="F8" s="20">
        <f t="shared" si="1"/>
        <v>19460.25</v>
      </c>
      <c r="G8" s="91">
        <f>Sheet1!J23</f>
        <v>520</v>
      </c>
      <c r="H8" s="117"/>
    </row>
    <row r="9" spans="1:8" ht="17.399999999999999">
      <c r="A9" s="174" t="str">
        <f>Sheet1!D25</f>
        <v xml:space="preserve">DDN 758-DICT Bulk Packing Entrance,Panabo </v>
      </c>
      <c r="B9" s="174" t="str">
        <f>Sheet1!E25</f>
        <v>Loverly Olivarez</v>
      </c>
      <c r="C9" s="91">
        <f>Sheet1!F25</f>
        <v>5944</v>
      </c>
      <c r="D9" s="91">
        <f>Sheet1!G25</f>
        <v>0</v>
      </c>
      <c r="E9" s="20">
        <f t="shared" si="0"/>
        <v>743</v>
      </c>
      <c r="F9" s="20">
        <f t="shared" si="1"/>
        <v>5201</v>
      </c>
      <c r="G9" s="91">
        <f>Sheet1!J25</f>
        <v>300</v>
      </c>
      <c r="H9" s="117"/>
    </row>
    <row r="10" spans="1:8" s="158" customFormat="1" ht="17.399999999999999" hidden="1">
      <c r="A10" s="176" t="str">
        <f>Sheet1!D26</f>
        <v>DDN 759-Brgy San Pedro,Panabo City(FOR BOOTH TRANSFER)</v>
      </c>
      <c r="B10" s="176">
        <f>Sheet1!E26</f>
        <v>0</v>
      </c>
      <c r="C10" s="157">
        <f>Sheet1!F26</f>
        <v>0</v>
      </c>
      <c r="D10" s="157">
        <f>Sheet1!G26</f>
        <v>0</v>
      </c>
      <c r="E10" s="39">
        <f t="shared" si="0"/>
        <v>0</v>
      </c>
      <c r="F10" s="39">
        <f t="shared" si="1"/>
        <v>0</v>
      </c>
      <c r="G10" s="157" t="str">
        <f>Sheet1!J26</f>
        <v>0</v>
      </c>
      <c r="H10" s="118"/>
    </row>
    <row r="11" spans="1:8" ht="17.399999999999999">
      <c r="A11" s="174" t="str">
        <f>Sheet1!D28</f>
        <v>DDN 761-Diamond Street,Crystal Plain,Panabo City</v>
      </c>
      <c r="B11" s="174" t="str">
        <f>Sheet1!E28</f>
        <v>DANILYN BEJOR</v>
      </c>
      <c r="C11" s="91">
        <f>Sheet1!F28</f>
        <v>2826</v>
      </c>
      <c r="D11" s="91">
        <f>Sheet1!G28</f>
        <v>1600</v>
      </c>
      <c r="E11" s="20">
        <f t="shared" si="0"/>
        <v>353.25</v>
      </c>
      <c r="F11" s="20">
        <f t="shared" si="1"/>
        <v>872.75</v>
      </c>
      <c r="G11" s="91">
        <f>Sheet1!J28</f>
        <v>250</v>
      </c>
      <c r="H11" s="118"/>
    </row>
    <row r="12" spans="1:8" ht="17.399999999999999">
      <c r="A12" s="174" t="str">
        <f>Sheet1!D30</f>
        <v>DDN 763-Mabitad Extension Carenderia,Panabo City</v>
      </c>
      <c r="B12" s="174" t="str">
        <f>Sheet1!E30</f>
        <v>FLORESTE ALDERITE</v>
      </c>
      <c r="C12" s="91">
        <f>Sheet1!F30</f>
        <v>3810</v>
      </c>
      <c r="D12" s="91">
        <f>Sheet1!G30</f>
        <v>0</v>
      </c>
      <c r="E12" s="20">
        <f t="shared" si="0"/>
        <v>476.25</v>
      </c>
      <c r="F12" s="20">
        <f t="shared" si="1"/>
        <v>3333.75</v>
      </c>
      <c r="G12" s="91">
        <f>Sheet1!J30</f>
        <v>250</v>
      </c>
      <c r="H12" s="117"/>
    </row>
    <row r="13" spans="1:8" ht="17.399999999999999">
      <c r="A13" s="174" t="str">
        <f>Sheet1!D31</f>
        <v>DDN 764 - P1-Durian,New Visayas,Panabo City</v>
      </c>
      <c r="B13" s="174" t="str">
        <f>Sheet1!E31</f>
        <v>NICMEL TABON</v>
      </c>
      <c r="C13" s="91">
        <f>Sheet1!F31</f>
        <v>11195</v>
      </c>
      <c r="D13" s="91">
        <f>Sheet1!G31</f>
        <v>3200</v>
      </c>
      <c r="E13" s="20">
        <f t="shared" si="0"/>
        <v>1399.375</v>
      </c>
      <c r="F13" s="20">
        <f t="shared" si="1"/>
        <v>6595.625</v>
      </c>
      <c r="G13" s="91">
        <f>Sheet1!J31</f>
        <v>360</v>
      </c>
      <c r="H13" s="117"/>
    </row>
    <row r="14" spans="1:8" ht="17.399999999999999">
      <c r="A14" s="174" t="str">
        <f>Sheet1!D32</f>
        <v>DDN 765-Mannga,New Visayas</v>
      </c>
      <c r="B14" s="174" t="str">
        <f>Sheet1!E32</f>
        <v>Jenyvev Huraño Tura</v>
      </c>
      <c r="C14" s="91">
        <f>Sheet1!F32</f>
        <v>0</v>
      </c>
      <c r="D14" s="91">
        <f>Sheet1!G32</f>
        <v>0</v>
      </c>
      <c r="E14" s="20">
        <f t="shared" si="0"/>
        <v>0</v>
      </c>
      <c r="F14" s="20">
        <f t="shared" si="1"/>
        <v>0</v>
      </c>
      <c r="G14" s="91" t="str">
        <f>Sheet1!J32</f>
        <v>0</v>
      </c>
      <c r="H14" s="117"/>
    </row>
    <row r="15" spans="1:8" ht="17.399999999999999">
      <c r="A15" s="174" t="str">
        <f>Sheet1!D35</f>
        <v>DDN 768-Purok Marang Cagangohan Panabo</v>
      </c>
      <c r="B15" s="174" t="str">
        <f>Sheet1!E35</f>
        <v>ALMERA DIGAMON</v>
      </c>
      <c r="C15" s="91">
        <f>Sheet1!F35</f>
        <v>4597</v>
      </c>
      <c r="D15" s="91">
        <f>Sheet1!G35</f>
        <v>0</v>
      </c>
      <c r="E15" s="20">
        <f t="shared" si="0"/>
        <v>574.625</v>
      </c>
      <c r="F15" s="20">
        <f t="shared" si="1"/>
        <v>4022.375</v>
      </c>
      <c r="G15" s="91">
        <f>Sheet1!J35</f>
        <v>250</v>
      </c>
      <c r="H15" s="117"/>
    </row>
    <row r="16" spans="1:8" ht="17.399999999999999">
      <c r="A16" s="174" t="str">
        <f>Sheet1!D48</f>
        <v>DDN 908 - Phanosa Village,P-tagumpay,Gredu,Panabo</v>
      </c>
      <c r="B16" s="174" t="str">
        <f>Sheet1!E48</f>
        <v>JOREYNA MAE JAMIN</v>
      </c>
      <c r="C16" s="91">
        <f>Sheet1!F48</f>
        <v>12452</v>
      </c>
      <c r="D16" s="91">
        <f>Sheet1!G48</f>
        <v>0</v>
      </c>
      <c r="E16" s="20">
        <f t="shared" si="0"/>
        <v>1556.5</v>
      </c>
      <c r="F16" s="20">
        <f t="shared" si="1"/>
        <v>10895.5</v>
      </c>
      <c r="G16" s="91">
        <f>Sheet1!J48</f>
        <v>370</v>
      </c>
      <c r="H16" s="118"/>
    </row>
    <row r="17" spans="1:8" ht="17.399999999999999">
      <c r="A17" s="174" t="str">
        <f>Sheet1!D49</f>
        <v xml:space="preserve">DDN 909-Tadeco Village Road, San Vicente,Panabo </v>
      </c>
      <c r="B17" s="174" t="str">
        <f>Sheet1!E49</f>
        <v>JANE LEE DECREPITO</v>
      </c>
      <c r="C17" s="91">
        <f>Sheet1!F49</f>
        <v>5745</v>
      </c>
      <c r="D17" s="91">
        <f>Sheet1!G49</f>
        <v>0</v>
      </c>
      <c r="E17" s="20">
        <f t="shared" si="0"/>
        <v>718.125</v>
      </c>
      <c r="F17" s="20">
        <f t="shared" si="1"/>
        <v>5026.875</v>
      </c>
      <c r="G17" s="91">
        <f>Sheet1!J49</f>
        <v>300</v>
      </c>
      <c r="H17" s="117"/>
    </row>
    <row r="18" spans="1:8" ht="17.399999999999999">
      <c r="A18" s="174" t="str">
        <f>Sheet1!D54</f>
        <v>DDN 1475-P#1 Consolacion,Panabo City</v>
      </c>
      <c r="B18" s="174" t="str">
        <f>Sheet1!E54</f>
        <v>LUZVIMINDA GALASATAN</v>
      </c>
      <c r="C18" s="91">
        <f>Sheet1!F54</f>
        <v>4044</v>
      </c>
      <c r="D18" s="91">
        <f>Sheet1!G54</f>
        <v>0</v>
      </c>
      <c r="E18" s="20">
        <f t="shared" si="0"/>
        <v>505.5</v>
      </c>
      <c r="F18" s="20">
        <f t="shared" si="1"/>
        <v>3538.5</v>
      </c>
      <c r="G18" s="91">
        <f>Sheet1!J54</f>
        <v>250</v>
      </c>
      <c r="H18" s="118"/>
    </row>
    <row r="19" spans="1:8" ht="17.399999999999999">
      <c r="A19" s="174" t="str">
        <f>Sheet1!D55</f>
        <v>DDN 1476-P#5 Cacao,Panabo City</v>
      </c>
      <c r="B19" s="174" t="str">
        <f>Sheet1!E55</f>
        <v>MAY INAHID</v>
      </c>
      <c r="C19" s="91">
        <f>Sheet1!F55</f>
        <v>2780</v>
      </c>
      <c r="D19" s="91">
        <f>Sheet1!G55</f>
        <v>0</v>
      </c>
      <c r="E19" s="20">
        <f t="shared" si="0"/>
        <v>347.5</v>
      </c>
      <c r="F19" s="20">
        <f t="shared" si="1"/>
        <v>2432.5</v>
      </c>
      <c r="G19" s="91">
        <f>Sheet1!J55</f>
        <v>250</v>
      </c>
      <c r="H19" s="118"/>
    </row>
    <row r="20" spans="1:8" s="158" customFormat="1" ht="17.399999999999999" hidden="1">
      <c r="A20" s="176" t="str">
        <f>Sheet1!D79</f>
        <v>DDN 1750 -P7 CACAO, PANABO</v>
      </c>
      <c r="B20" s="176">
        <f>Sheet1!E79</f>
        <v>0</v>
      </c>
      <c r="C20" s="157">
        <f>Sheet1!F79</f>
        <v>0</v>
      </c>
      <c r="D20" s="157">
        <f>Sheet1!G79</f>
        <v>0</v>
      </c>
      <c r="E20" s="39">
        <f t="shared" si="0"/>
        <v>0</v>
      </c>
      <c r="F20" s="39">
        <f t="shared" si="1"/>
        <v>0</v>
      </c>
      <c r="G20" s="157" t="str">
        <f>Sheet1!J79</f>
        <v>0</v>
      </c>
      <c r="H20" s="118"/>
    </row>
    <row r="21" spans="1:8" ht="17.399999999999999">
      <c r="A21" s="174" t="str">
        <f>Sheet1!D80</f>
        <v>DDN 1751-P2 KATIPUNAN, PANABO</v>
      </c>
      <c r="B21" s="174" t="str">
        <f>Sheet1!E80</f>
        <v>SHEREEL ALO VILLABAS</v>
      </c>
      <c r="C21" s="91">
        <f>Sheet1!F80</f>
        <v>2490</v>
      </c>
      <c r="D21" s="91">
        <f>Sheet1!G80</f>
        <v>0</v>
      </c>
      <c r="E21" s="20">
        <f t="shared" si="0"/>
        <v>311.25</v>
      </c>
      <c r="F21" s="20">
        <f t="shared" si="1"/>
        <v>2178.75</v>
      </c>
      <c r="G21" s="91">
        <f>Sheet1!J80</f>
        <v>250</v>
      </c>
      <c r="H21" s="118"/>
    </row>
    <row r="22" spans="1:8" ht="17.399999999999999">
      <c r="A22" s="174" t="str">
        <f>Sheet1!D91</f>
        <v xml:space="preserve">DDN-1824 Purok 2 Crossing Pilar Southern Davao Panabo City </v>
      </c>
      <c r="B22" s="174" t="str">
        <f>Sheet1!E91</f>
        <v>Carog Ann</v>
      </c>
      <c r="C22" s="91">
        <f>Sheet1!F91</f>
        <v>3750</v>
      </c>
      <c r="D22" s="91">
        <f>Sheet1!G91</f>
        <v>0</v>
      </c>
      <c r="E22" s="20">
        <f t="shared" ref="E22:E27" si="2">C22*0.125</f>
        <v>468.75</v>
      </c>
      <c r="F22" s="20">
        <f t="shared" ref="F22:F27" si="3">C22-D22-E22</f>
        <v>3281.25</v>
      </c>
      <c r="G22" s="91">
        <f>Sheet1!J91</f>
        <v>250</v>
      </c>
      <c r="H22" s="118"/>
    </row>
    <row r="23" spans="1:8" ht="17.399999999999999">
      <c r="A23" s="174" t="str">
        <f>Sheet1!D92</f>
        <v xml:space="preserve">DDN-1825 Purok 1 Durian New Visayas Panabo City </v>
      </c>
      <c r="B23" s="174"/>
      <c r="C23" s="91">
        <f>Sheet1!F92</f>
        <v>0</v>
      </c>
      <c r="D23" s="91">
        <f>Sheet1!G92</f>
        <v>0</v>
      </c>
      <c r="E23" s="20">
        <f t="shared" si="2"/>
        <v>0</v>
      </c>
      <c r="F23" s="20">
        <f t="shared" si="3"/>
        <v>0</v>
      </c>
      <c r="G23" s="91" t="str">
        <f>Sheet1!J92</f>
        <v>0</v>
      </c>
      <c r="H23" s="118"/>
    </row>
    <row r="24" spans="1:8" ht="17.399999999999999">
      <c r="A24" s="174" t="str">
        <f>Sheet1!D97</f>
        <v>DDN-1797 Orchid St. Salvacion Panabo City Davao Del Norte</v>
      </c>
      <c r="B24" s="174" t="str">
        <f>Sheet1!E97</f>
        <v>JOLINA ALBISTROS</v>
      </c>
      <c r="C24" s="91">
        <f>Sheet1!F97</f>
        <v>3980</v>
      </c>
      <c r="D24" s="91">
        <f>Sheet1!G97</f>
        <v>0</v>
      </c>
      <c r="E24" s="20">
        <f t="shared" si="2"/>
        <v>497.5</v>
      </c>
      <c r="F24" s="20">
        <f t="shared" si="3"/>
        <v>3482.5</v>
      </c>
      <c r="G24" s="91">
        <f>Sheet1!J97</f>
        <v>250</v>
      </c>
      <c r="H24" s="118"/>
    </row>
    <row r="25" spans="1:8" ht="17.399999999999999">
      <c r="A25" s="174" t="str">
        <f>Sheet1!D98</f>
        <v>DDN-1798 Prk 27, Joesil Village San Vicente Panabo City</v>
      </c>
      <c r="B25" s="174"/>
      <c r="C25" s="91">
        <f>Sheet1!F98</f>
        <v>0</v>
      </c>
      <c r="D25" s="91">
        <f>Sheet1!G98</f>
        <v>0</v>
      </c>
      <c r="E25" s="20">
        <f t="shared" si="2"/>
        <v>0</v>
      </c>
      <c r="F25" s="20">
        <f t="shared" si="3"/>
        <v>0</v>
      </c>
      <c r="G25" s="91" t="str">
        <f>Sheet1!J98</f>
        <v>0</v>
      </c>
      <c r="H25" s="118"/>
    </row>
    <row r="26" spans="1:8" ht="17.399999999999999">
      <c r="A26" s="174" t="str">
        <f>Sheet1!D105</f>
        <v>DDN-1805 Peda St San Francisco Panabo City Davao del Norte</v>
      </c>
      <c r="B26" s="174"/>
      <c r="C26" s="91">
        <f>Sheet1!F103</f>
        <v>0</v>
      </c>
      <c r="D26" s="91">
        <f>Sheet1!G103</f>
        <v>0</v>
      </c>
      <c r="E26" s="20">
        <f t="shared" si="2"/>
        <v>0</v>
      </c>
      <c r="F26" s="20">
        <f t="shared" si="3"/>
        <v>0</v>
      </c>
      <c r="G26" s="91" t="str">
        <f>Sheet1!J103</f>
        <v>0</v>
      </c>
      <c r="H26" s="118"/>
    </row>
    <row r="27" spans="1:8" ht="17.399999999999999">
      <c r="A27" s="174" t="str">
        <f>Sheet1!D106</f>
        <v>DDN-1806 Purok 6 A, Peda St San Francisco Panabo City</v>
      </c>
      <c r="B27" s="174" t="str">
        <f>Sheet1!E106</f>
        <v>Arturo Dela Peña</v>
      </c>
      <c r="C27" s="91">
        <f>Sheet1!F106</f>
        <v>2535</v>
      </c>
      <c r="D27" s="91">
        <f>Sheet1!G104</f>
        <v>0</v>
      </c>
      <c r="E27" s="20">
        <f t="shared" si="2"/>
        <v>316.875</v>
      </c>
      <c r="F27" s="20">
        <f t="shared" si="3"/>
        <v>2218.125</v>
      </c>
      <c r="G27" s="91">
        <f>Sheet1!J106</f>
        <v>250</v>
      </c>
      <c r="H27" s="118"/>
    </row>
    <row r="28" spans="1:8" s="83" customFormat="1" ht="17.399999999999999">
      <c r="A28" s="177" t="s">
        <v>9</v>
      </c>
      <c r="B28" s="177" t="str">
        <f>Sheet1!E109</f>
        <v>MARK ANTHONY</v>
      </c>
      <c r="C28" s="177"/>
      <c r="D28" s="177"/>
      <c r="E28" s="177"/>
      <c r="F28" s="177"/>
      <c r="G28" s="53">
        <v>500</v>
      </c>
    </row>
    <row r="29" spans="1:8" s="83" customFormat="1" ht="17.399999999999999">
      <c r="A29" s="177" t="s">
        <v>10</v>
      </c>
      <c r="B29" s="177"/>
      <c r="C29" s="53">
        <f>SUM(C3:C28)</f>
        <v>122735</v>
      </c>
      <c r="D29" s="53">
        <f>SUM(D3:D28)</f>
        <v>14000</v>
      </c>
      <c r="E29" s="53">
        <f>SUM(E3:E28)</f>
        <v>15341.875</v>
      </c>
      <c r="F29" s="53">
        <f>SUM(F3:F28)</f>
        <v>93393.125</v>
      </c>
      <c r="G29" s="53">
        <f>SUM(G3:G28)</f>
        <v>6030</v>
      </c>
      <c r="H29" s="119"/>
    </row>
    <row r="30" spans="1:8" ht="17.399999999999999">
      <c r="A30" s="178"/>
      <c r="B30" s="178"/>
      <c r="C30" s="178"/>
      <c r="D30" s="178"/>
      <c r="E30" s="179" t="s">
        <v>90</v>
      </c>
      <c r="F30" s="59">
        <f>E29</f>
        <v>15341.875</v>
      </c>
      <c r="G30" s="178"/>
    </row>
    <row r="31" spans="1:8" ht="17.399999999999999">
      <c r="A31" s="178"/>
      <c r="B31" s="178"/>
      <c r="C31" s="178"/>
      <c r="D31" s="178"/>
      <c r="E31" s="177" t="s">
        <v>11</v>
      </c>
      <c r="F31" s="53">
        <f>F29+F30</f>
        <v>108735</v>
      </c>
      <c r="G31" s="178"/>
    </row>
  </sheetData>
  <mergeCells count="1">
    <mergeCell ref="C1:G1"/>
  </mergeCells>
  <pageMargins left="0.7" right="0.7" top="0.75" bottom="0.75" header="0.3" footer="0.3"/>
  <pageSetup paperSize="9" scale="57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91"/>
  <sheetViews>
    <sheetView zoomScale="107" zoomScaleNormal="100" workbookViewId="0">
      <pane ySplit="1" topLeftCell="A118" activePane="bottomLeft" state="frozen"/>
      <selection pane="bottomLeft" activeCell="B137" sqref="B137:D147"/>
    </sheetView>
  </sheetViews>
  <sheetFormatPr defaultColWidth="9" defaultRowHeight="14.4"/>
  <cols>
    <col min="1" max="1" width="13.109375" style="98" bestFit="1" customWidth="1"/>
    <col min="2" max="2" width="14.21875" style="98" bestFit="1" customWidth="1"/>
    <col min="3" max="3" width="11.109375" style="98" bestFit="1" customWidth="1"/>
    <col min="4" max="4" width="12.6640625" style="98" bestFit="1" customWidth="1"/>
    <col min="5" max="5" width="11.6640625" style="98" bestFit="1" customWidth="1"/>
    <col min="6" max="6" width="18.44140625" style="98" bestFit="1" customWidth="1"/>
    <col min="7" max="7" width="16.44140625" style="98" bestFit="1" customWidth="1"/>
    <col min="8" max="8" width="12.21875" style="98" bestFit="1" customWidth="1"/>
    <col min="9" max="16384" width="9" style="98"/>
  </cols>
  <sheetData>
    <row r="1" spans="1:8">
      <c r="A1" s="115" t="s">
        <v>144</v>
      </c>
      <c r="B1" s="115" t="s">
        <v>145</v>
      </c>
      <c r="C1" s="115" t="s">
        <v>146</v>
      </c>
      <c r="D1" s="115" t="s">
        <v>147</v>
      </c>
      <c r="E1" s="115" t="s">
        <v>148</v>
      </c>
      <c r="F1" s="115" t="s">
        <v>149</v>
      </c>
      <c r="G1" s="115" t="s">
        <v>150</v>
      </c>
      <c r="H1" s="116" t="s">
        <v>151</v>
      </c>
    </row>
    <row r="2" spans="1:8">
      <c r="A2" s="115" t="s">
        <v>380</v>
      </c>
      <c r="B2" s="115" t="s">
        <v>333</v>
      </c>
      <c r="C2" s="115" t="s">
        <v>333</v>
      </c>
      <c r="D2" s="115">
        <v>3365</v>
      </c>
      <c r="E2" s="115">
        <v>2944.38</v>
      </c>
      <c r="F2" s="115">
        <v>420.63</v>
      </c>
      <c r="G2" s="115">
        <v>800</v>
      </c>
      <c r="H2" s="116">
        <v>2144.38</v>
      </c>
    </row>
    <row r="3" spans="1:8">
      <c r="A3" s="115" t="s">
        <v>380</v>
      </c>
      <c r="B3" s="115" t="s">
        <v>339</v>
      </c>
      <c r="C3" s="115" t="s">
        <v>339</v>
      </c>
      <c r="D3" s="115">
        <v>1045</v>
      </c>
      <c r="E3" s="115">
        <v>914.38</v>
      </c>
      <c r="F3" s="115">
        <v>130.63</v>
      </c>
      <c r="G3" s="115">
        <v>0</v>
      </c>
      <c r="H3" s="116">
        <v>914.38</v>
      </c>
    </row>
    <row r="4" spans="1:8">
      <c r="A4" s="115" t="s">
        <v>380</v>
      </c>
      <c r="B4" s="115" t="s">
        <v>381</v>
      </c>
      <c r="C4" s="115" t="s">
        <v>381</v>
      </c>
      <c r="D4" s="115">
        <v>1638</v>
      </c>
      <c r="E4" s="115">
        <v>1433.25</v>
      </c>
      <c r="F4" s="115">
        <v>204.75</v>
      </c>
      <c r="G4" s="115">
        <v>0</v>
      </c>
      <c r="H4" s="116">
        <v>1433.25</v>
      </c>
    </row>
    <row r="5" spans="1:8">
      <c r="A5" s="115" t="s">
        <v>380</v>
      </c>
      <c r="B5" s="115" t="s">
        <v>169</v>
      </c>
      <c r="C5" s="115" t="s">
        <v>169</v>
      </c>
      <c r="D5" s="115">
        <v>1470</v>
      </c>
      <c r="E5" s="115">
        <v>1286.25</v>
      </c>
      <c r="F5" s="115">
        <v>183.75</v>
      </c>
      <c r="G5" s="115">
        <v>0</v>
      </c>
      <c r="H5" s="116">
        <v>1286.25</v>
      </c>
    </row>
    <row r="6" spans="1:8">
      <c r="A6" s="115" t="s">
        <v>380</v>
      </c>
      <c r="B6" s="115" t="s">
        <v>371</v>
      </c>
      <c r="C6" s="115" t="s">
        <v>371</v>
      </c>
      <c r="D6" s="115">
        <v>4115</v>
      </c>
      <c r="E6" s="115">
        <v>3600.63</v>
      </c>
      <c r="F6" s="115">
        <v>514.38</v>
      </c>
      <c r="G6" s="115">
        <v>0</v>
      </c>
      <c r="H6" s="116">
        <v>3600.63</v>
      </c>
    </row>
    <row r="7" spans="1:8">
      <c r="A7" s="115" t="s">
        <v>380</v>
      </c>
      <c r="B7" s="115" t="s">
        <v>257</v>
      </c>
      <c r="C7" s="115" t="s">
        <v>257</v>
      </c>
      <c r="D7" s="115">
        <v>1930</v>
      </c>
      <c r="E7" s="115">
        <v>1688.75</v>
      </c>
      <c r="F7" s="115">
        <v>241.25</v>
      </c>
      <c r="G7" s="115">
        <v>0</v>
      </c>
      <c r="H7" s="116">
        <v>1688.75</v>
      </c>
    </row>
    <row r="8" spans="1:8">
      <c r="A8" s="115" t="s">
        <v>380</v>
      </c>
      <c r="B8" s="115" t="s">
        <v>172</v>
      </c>
      <c r="C8" s="115" t="s">
        <v>172</v>
      </c>
      <c r="D8" s="115">
        <v>3675</v>
      </c>
      <c r="E8" s="115">
        <v>3215.63</v>
      </c>
      <c r="F8" s="115">
        <v>459.38</v>
      </c>
      <c r="G8" s="115">
        <v>0</v>
      </c>
      <c r="H8" s="116">
        <v>3215.63</v>
      </c>
    </row>
    <row r="9" spans="1:8">
      <c r="A9" s="115" t="s">
        <v>380</v>
      </c>
      <c r="B9" s="115" t="s">
        <v>375</v>
      </c>
      <c r="C9" s="115" t="s">
        <v>375</v>
      </c>
      <c r="D9" s="115">
        <v>4490</v>
      </c>
      <c r="E9" s="115">
        <v>3928.75</v>
      </c>
      <c r="F9" s="115">
        <v>561.25</v>
      </c>
      <c r="G9" s="115">
        <v>0</v>
      </c>
      <c r="H9" s="116">
        <v>3928.75</v>
      </c>
    </row>
    <row r="10" spans="1:8">
      <c r="A10" s="115" t="s">
        <v>380</v>
      </c>
      <c r="B10" s="115" t="s">
        <v>155</v>
      </c>
      <c r="C10" s="115" t="s">
        <v>155</v>
      </c>
      <c r="D10" s="115">
        <v>8265</v>
      </c>
      <c r="E10" s="115">
        <v>7231.88</v>
      </c>
      <c r="F10" s="115">
        <v>1033.1300000000001</v>
      </c>
      <c r="G10" s="115">
        <v>0</v>
      </c>
      <c r="H10" s="116">
        <v>7231.88</v>
      </c>
    </row>
    <row r="11" spans="1:8">
      <c r="A11" s="115" t="s">
        <v>380</v>
      </c>
      <c r="B11" s="115" t="s">
        <v>228</v>
      </c>
      <c r="C11" s="115" t="s">
        <v>228</v>
      </c>
      <c r="D11" s="115">
        <v>4083</v>
      </c>
      <c r="E11" s="115">
        <v>3572.63</v>
      </c>
      <c r="F11" s="115">
        <v>510.38</v>
      </c>
      <c r="G11" s="115">
        <v>0</v>
      </c>
      <c r="H11" s="116">
        <v>3572.63</v>
      </c>
    </row>
    <row r="12" spans="1:8">
      <c r="A12" s="115" t="s">
        <v>380</v>
      </c>
      <c r="B12" s="115" t="s">
        <v>204</v>
      </c>
      <c r="C12" s="115" t="s">
        <v>204</v>
      </c>
      <c r="D12" s="115">
        <v>1820</v>
      </c>
      <c r="E12" s="115">
        <v>1592.5</v>
      </c>
      <c r="F12" s="115">
        <v>227.5</v>
      </c>
      <c r="G12" s="115">
        <v>0</v>
      </c>
      <c r="H12" s="116">
        <v>1592.5</v>
      </c>
    </row>
    <row r="13" spans="1:8">
      <c r="A13" s="115" t="s">
        <v>380</v>
      </c>
      <c r="B13" s="115" t="s">
        <v>311</v>
      </c>
      <c r="C13" s="115" t="s">
        <v>311</v>
      </c>
      <c r="D13" s="115">
        <v>960</v>
      </c>
      <c r="E13" s="115">
        <v>840</v>
      </c>
      <c r="F13" s="115">
        <v>120</v>
      </c>
      <c r="G13" s="115">
        <v>0</v>
      </c>
      <c r="H13" s="116">
        <v>840</v>
      </c>
    </row>
    <row r="14" spans="1:8">
      <c r="A14" s="115" t="s">
        <v>380</v>
      </c>
      <c r="B14" s="115" t="s">
        <v>179</v>
      </c>
      <c r="C14" s="115" t="s">
        <v>179</v>
      </c>
      <c r="D14" s="115">
        <v>3810</v>
      </c>
      <c r="E14" s="115">
        <v>3333.75</v>
      </c>
      <c r="F14" s="115">
        <v>476.25</v>
      </c>
      <c r="G14" s="115">
        <v>0</v>
      </c>
      <c r="H14" s="116">
        <v>3333.75</v>
      </c>
    </row>
    <row r="15" spans="1:8">
      <c r="A15" s="115" t="s">
        <v>380</v>
      </c>
      <c r="B15" s="115" t="s">
        <v>308</v>
      </c>
      <c r="C15" s="115" t="s">
        <v>308</v>
      </c>
      <c r="D15" s="115">
        <v>2768</v>
      </c>
      <c r="E15" s="115">
        <v>2422</v>
      </c>
      <c r="F15" s="115">
        <v>346</v>
      </c>
      <c r="G15" s="115">
        <v>0</v>
      </c>
      <c r="H15" s="116">
        <v>2422</v>
      </c>
    </row>
    <row r="16" spans="1:8">
      <c r="A16" s="115" t="s">
        <v>380</v>
      </c>
      <c r="B16" s="115" t="s">
        <v>162</v>
      </c>
      <c r="C16" s="115" t="s">
        <v>162</v>
      </c>
      <c r="D16" s="115">
        <v>5355</v>
      </c>
      <c r="E16" s="115">
        <v>4685.63</v>
      </c>
      <c r="F16" s="115">
        <v>669.38</v>
      </c>
      <c r="G16" s="115">
        <v>0</v>
      </c>
      <c r="H16" s="116">
        <v>4685.63</v>
      </c>
    </row>
    <row r="17" spans="1:8">
      <c r="A17" s="115" t="s">
        <v>380</v>
      </c>
      <c r="B17" s="115" t="s">
        <v>363</v>
      </c>
      <c r="C17" s="115" t="s">
        <v>363</v>
      </c>
      <c r="D17" s="115">
        <v>4044</v>
      </c>
      <c r="E17" s="115">
        <v>3538.5</v>
      </c>
      <c r="F17" s="115">
        <v>505.5</v>
      </c>
      <c r="G17" s="115">
        <v>0</v>
      </c>
      <c r="H17" s="116">
        <v>3538.5</v>
      </c>
    </row>
    <row r="18" spans="1:8">
      <c r="A18" s="115" t="s">
        <v>380</v>
      </c>
      <c r="B18" s="115" t="s">
        <v>157</v>
      </c>
      <c r="C18" s="115" t="s">
        <v>157</v>
      </c>
      <c r="D18" s="115">
        <v>2817</v>
      </c>
      <c r="E18" s="115">
        <v>2464.88</v>
      </c>
      <c r="F18" s="115">
        <v>352.13</v>
      </c>
      <c r="G18" s="115">
        <v>0</v>
      </c>
      <c r="H18" s="116">
        <v>2464.88</v>
      </c>
    </row>
    <row r="19" spans="1:8">
      <c r="A19" s="115" t="s">
        <v>380</v>
      </c>
      <c r="B19" s="115" t="s">
        <v>382</v>
      </c>
      <c r="C19" s="115" t="s">
        <v>382</v>
      </c>
      <c r="D19" s="115">
        <v>2452</v>
      </c>
      <c r="E19" s="115">
        <v>2145.5</v>
      </c>
      <c r="F19" s="115">
        <v>306.5</v>
      </c>
      <c r="G19" s="115">
        <v>0</v>
      </c>
      <c r="H19" s="116">
        <v>2145.5</v>
      </c>
    </row>
    <row r="20" spans="1:8">
      <c r="A20" s="115" t="s">
        <v>380</v>
      </c>
      <c r="B20" s="115" t="s">
        <v>364</v>
      </c>
      <c r="C20" s="115" t="s">
        <v>364</v>
      </c>
      <c r="D20" s="115">
        <v>7387</v>
      </c>
      <c r="E20" s="115">
        <v>6463.63</v>
      </c>
      <c r="F20" s="115">
        <v>923.38</v>
      </c>
      <c r="G20" s="115">
        <v>2400</v>
      </c>
      <c r="H20" s="116">
        <v>4063.63</v>
      </c>
    </row>
    <row r="21" spans="1:8">
      <c r="A21" s="115" t="s">
        <v>380</v>
      </c>
      <c r="B21" s="115" t="s">
        <v>194</v>
      </c>
      <c r="C21" s="115" t="s">
        <v>194</v>
      </c>
      <c r="D21" s="115">
        <v>2520</v>
      </c>
      <c r="E21" s="115">
        <v>2205</v>
      </c>
      <c r="F21" s="115">
        <v>315</v>
      </c>
      <c r="G21" s="115">
        <v>0</v>
      </c>
      <c r="H21" s="116">
        <v>2205</v>
      </c>
    </row>
    <row r="22" spans="1:8">
      <c r="A22" s="115" t="s">
        <v>380</v>
      </c>
      <c r="B22" s="115" t="s">
        <v>373</v>
      </c>
      <c r="C22" s="115" t="s">
        <v>373</v>
      </c>
      <c r="D22" s="115">
        <v>2919</v>
      </c>
      <c r="E22" s="115">
        <v>2554.13</v>
      </c>
      <c r="F22" s="115">
        <v>364.88</v>
      </c>
      <c r="G22" s="115">
        <v>0</v>
      </c>
      <c r="H22" s="116">
        <v>2554.13</v>
      </c>
    </row>
    <row r="23" spans="1:8">
      <c r="A23" s="115" t="s">
        <v>380</v>
      </c>
      <c r="B23" s="115" t="s">
        <v>199</v>
      </c>
      <c r="C23" s="115" t="s">
        <v>199</v>
      </c>
      <c r="D23" s="115">
        <v>6165</v>
      </c>
      <c r="E23" s="115">
        <v>5394.38</v>
      </c>
      <c r="F23" s="115">
        <v>770.63</v>
      </c>
      <c r="G23" s="115">
        <v>0</v>
      </c>
      <c r="H23" s="116">
        <v>5394.38</v>
      </c>
    </row>
    <row r="24" spans="1:8">
      <c r="A24" s="115" t="s">
        <v>380</v>
      </c>
      <c r="B24" s="115" t="s">
        <v>167</v>
      </c>
      <c r="C24" s="115" t="s">
        <v>167</v>
      </c>
      <c r="D24" s="115">
        <v>7941</v>
      </c>
      <c r="E24" s="115">
        <v>6948.38</v>
      </c>
      <c r="F24" s="115">
        <v>992.63</v>
      </c>
      <c r="G24" s="115">
        <v>1200</v>
      </c>
      <c r="H24" s="116">
        <v>5748.38</v>
      </c>
    </row>
    <row r="25" spans="1:8">
      <c r="A25" s="115" t="s">
        <v>380</v>
      </c>
      <c r="B25" s="115" t="s">
        <v>374</v>
      </c>
      <c r="C25" s="115" t="s">
        <v>374</v>
      </c>
      <c r="D25" s="115">
        <v>4597</v>
      </c>
      <c r="E25" s="115">
        <v>4022.38</v>
      </c>
      <c r="F25" s="115">
        <v>574.63</v>
      </c>
      <c r="G25" s="115">
        <v>0</v>
      </c>
      <c r="H25" s="116">
        <v>4022.38</v>
      </c>
    </row>
    <row r="26" spans="1:8">
      <c r="A26" s="115" t="s">
        <v>380</v>
      </c>
      <c r="B26" s="115" t="s">
        <v>377</v>
      </c>
      <c r="C26" s="115" t="s">
        <v>377</v>
      </c>
      <c r="D26" s="115">
        <v>5000</v>
      </c>
      <c r="E26" s="115">
        <v>4375</v>
      </c>
      <c r="F26" s="115">
        <v>625</v>
      </c>
      <c r="G26" s="115">
        <v>1200</v>
      </c>
      <c r="H26" s="116">
        <v>3175</v>
      </c>
    </row>
    <row r="27" spans="1:8">
      <c r="A27" s="115" t="s">
        <v>380</v>
      </c>
      <c r="B27" s="115" t="s">
        <v>258</v>
      </c>
      <c r="C27" s="115" t="s">
        <v>258</v>
      </c>
      <c r="D27" s="115">
        <v>2495</v>
      </c>
      <c r="E27" s="115">
        <v>2183.13</v>
      </c>
      <c r="F27" s="115">
        <v>311.88</v>
      </c>
      <c r="G27" s="115">
        <v>0</v>
      </c>
      <c r="H27" s="116">
        <v>2183.13</v>
      </c>
    </row>
    <row r="28" spans="1:8">
      <c r="A28" s="115" t="s">
        <v>380</v>
      </c>
      <c r="B28" s="115" t="s">
        <v>161</v>
      </c>
      <c r="C28" s="115" t="s">
        <v>161</v>
      </c>
      <c r="D28" s="115">
        <v>12452</v>
      </c>
      <c r="E28" s="115">
        <v>10895.5</v>
      </c>
      <c r="F28" s="115">
        <v>1556.5</v>
      </c>
      <c r="G28" s="115">
        <v>0</v>
      </c>
      <c r="H28" s="116">
        <v>10895.5</v>
      </c>
    </row>
    <row r="29" spans="1:8">
      <c r="A29" s="115" t="s">
        <v>380</v>
      </c>
      <c r="B29" s="115" t="s">
        <v>168</v>
      </c>
      <c r="C29" s="115" t="s">
        <v>168</v>
      </c>
      <c r="D29" s="115">
        <v>2826</v>
      </c>
      <c r="E29" s="115">
        <v>2472.75</v>
      </c>
      <c r="F29" s="115">
        <v>353.25</v>
      </c>
      <c r="G29" s="115">
        <v>1600</v>
      </c>
      <c r="H29" s="116">
        <v>872.75</v>
      </c>
    </row>
    <row r="30" spans="1:8">
      <c r="A30" s="115" t="s">
        <v>380</v>
      </c>
      <c r="B30" s="115" t="s">
        <v>166</v>
      </c>
      <c r="C30" s="115" t="s">
        <v>166</v>
      </c>
      <c r="D30" s="115">
        <v>21430</v>
      </c>
      <c r="E30" s="115">
        <v>18751.25</v>
      </c>
      <c r="F30" s="115">
        <v>2678.75</v>
      </c>
      <c r="G30" s="115">
        <v>2400</v>
      </c>
      <c r="H30" s="116">
        <v>16351.25</v>
      </c>
    </row>
    <row r="31" spans="1:8">
      <c r="A31" s="115" t="s">
        <v>380</v>
      </c>
      <c r="B31" s="115" t="s">
        <v>372</v>
      </c>
      <c r="C31" s="115" t="s">
        <v>372</v>
      </c>
      <c r="D31" s="115">
        <v>3375</v>
      </c>
      <c r="E31" s="115">
        <v>2953.13</v>
      </c>
      <c r="F31" s="115">
        <v>421.88</v>
      </c>
      <c r="G31" s="115">
        <v>1200</v>
      </c>
      <c r="H31" s="116">
        <v>1753.13</v>
      </c>
    </row>
    <row r="32" spans="1:8">
      <c r="A32" s="115" t="s">
        <v>380</v>
      </c>
      <c r="B32" s="115" t="s">
        <v>256</v>
      </c>
      <c r="C32" s="115" t="s">
        <v>256</v>
      </c>
      <c r="D32" s="115">
        <v>2980</v>
      </c>
      <c r="E32" s="115">
        <v>2607.5</v>
      </c>
      <c r="F32" s="115">
        <v>372.5</v>
      </c>
      <c r="G32" s="115">
        <v>0</v>
      </c>
      <c r="H32" s="116">
        <v>2607.5</v>
      </c>
    </row>
    <row r="33" spans="1:8">
      <c r="A33" s="115" t="s">
        <v>380</v>
      </c>
      <c r="B33" s="115" t="s">
        <v>315</v>
      </c>
      <c r="C33" s="115" t="s">
        <v>315</v>
      </c>
      <c r="D33" s="115">
        <v>2535</v>
      </c>
      <c r="E33" s="115">
        <v>2218.13</v>
      </c>
      <c r="F33" s="115">
        <v>316.88</v>
      </c>
      <c r="G33" s="115">
        <v>0</v>
      </c>
      <c r="H33" s="116">
        <v>2218.13</v>
      </c>
    </row>
    <row r="34" spans="1:8">
      <c r="A34" s="115" t="s">
        <v>380</v>
      </c>
      <c r="B34" s="115" t="s">
        <v>365</v>
      </c>
      <c r="C34" s="115" t="s">
        <v>365</v>
      </c>
      <c r="D34" s="115">
        <v>6085</v>
      </c>
      <c r="E34" s="115">
        <v>5324.38</v>
      </c>
      <c r="F34" s="115">
        <v>760.63</v>
      </c>
      <c r="G34" s="115">
        <v>1600</v>
      </c>
      <c r="H34" s="116">
        <v>3724.38</v>
      </c>
    </row>
    <row r="35" spans="1:8">
      <c r="A35" s="115" t="s">
        <v>380</v>
      </c>
      <c r="B35" s="115" t="s">
        <v>160</v>
      </c>
      <c r="C35" s="115" t="s">
        <v>160</v>
      </c>
      <c r="D35" s="115">
        <v>2566</v>
      </c>
      <c r="E35" s="115">
        <v>2245.25</v>
      </c>
      <c r="F35" s="115">
        <v>320.75</v>
      </c>
      <c r="G35" s="115">
        <v>800</v>
      </c>
      <c r="H35" s="116">
        <v>1445.25</v>
      </c>
    </row>
    <row r="36" spans="1:8">
      <c r="A36" s="115" t="s">
        <v>380</v>
      </c>
      <c r="B36" s="115" t="s">
        <v>196</v>
      </c>
      <c r="C36" s="115" t="s">
        <v>196</v>
      </c>
      <c r="D36" s="115">
        <v>3525</v>
      </c>
      <c r="E36" s="115">
        <v>3084.38</v>
      </c>
      <c r="F36" s="115">
        <v>440.63</v>
      </c>
      <c r="G36" s="115">
        <v>0</v>
      </c>
      <c r="H36" s="116">
        <v>3084.38</v>
      </c>
    </row>
    <row r="37" spans="1:8">
      <c r="A37" s="115" t="s">
        <v>380</v>
      </c>
      <c r="B37" s="115" t="s">
        <v>185</v>
      </c>
      <c r="C37" s="115" t="s">
        <v>185</v>
      </c>
      <c r="D37" s="115">
        <v>6144</v>
      </c>
      <c r="E37" s="115">
        <v>5376</v>
      </c>
      <c r="F37" s="115">
        <v>768</v>
      </c>
      <c r="G37" s="115">
        <v>0</v>
      </c>
      <c r="H37" s="116">
        <v>5376</v>
      </c>
    </row>
    <row r="38" spans="1:8">
      <c r="A38" s="115" t="s">
        <v>380</v>
      </c>
      <c r="B38" s="115" t="s">
        <v>200</v>
      </c>
      <c r="C38" s="115" t="s">
        <v>200</v>
      </c>
      <c r="D38" s="115">
        <v>2750</v>
      </c>
      <c r="E38" s="115">
        <v>2406.25</v>
      </c>
      <c r="F38" s="115">
        <v>343.75</v>
      </c>
      <c r="G38" s="115">
        <v>0</v>
      </c>
      <c r="H38" s="116">
        <v>2406.25</v>
      </c>
    </row>
    <row r="39" spans="1:8">
      <c r="A39" s="115" t="s">
        <v>380</v>
      </c>
      <c r="B39" s="115" t="s">
        <v>288</v>
      </c>
      <c r="C39" s="115" t="s">
        <v>288</v>
      </c>
      <c r="D39" s="115">
        <v>4108</v>
      </c>
      <c r="E39" s="115">
        <v>3594.5</v>
      </c>
      <c r="F39" s="115">
        <v>513.5</v>
      </c>
      <c r="G39" s="115">
        <v>0</v>
      </c>
      <c r="H39" s="116">
        <v>3594.5</v>
      </c>
    </row>
    <row r="40" spans="1:8">
      <c r="A40" s="115" t="s">
        <v>380</v>
      </c>
      <c r="B40" s="115" t="s">
        <v>245</v>
      </c>
      <c r="C40" s="115" t="s">
        <v>245</v>
      </c>
      <c r="D40" s="115">
        <v>10893</v>
      </c>
      <c r="E40" s="115">
        <v>9531.3799999999992</v>
      </c>
      <c r="F40" s="115">
        <v>1361.63</v>
      </c>
      <c r="G40" s="115">
        <v>1600</v>
      </c>
      <c r="H40" s="116">
        <v>7931.38</v>
      </c>
    </row>
    <row r="41" spans="1:8">
      <c r="A41" s="115" t="s">
        <v>380</v>
      </c>
      <c r="B41" s="115" t="s">
        <v>178</v>
      </c>
      <c r="C41" s="115" t="s">
        <v>178</v>
      </c>
      <c r="D41" s="115">
        <v>5668</v>
      </c>
      <c r="E41" s="115">
        <v>4959.5</v>
      </c>
      <c r="F41" s="115">
        <v>708.5</v>
      </c>
      <c r="G41" s="115">
        <v>0</v>
      </c>
      <c r="H41" s="116">
        <v>4959.5</v>
      </c>
    </row>
    <row r="42" spans="1:8">
      <c r="A42" s="115" t="s">
        <v>380</v>
      </c>
      <c r="B42" s="115" t="s">
        <v>177</v>
      </c>
      <c r="C42" s="115" t="s">
        <v>177</v>
      </c>
      <c r="D42" s="115">
        <v>24084</v>
      </c>
      <c r="E42" s="115">
        <v>21073.5</v>
      </c>
      <c r="F42" s="115">
        <v>3010.5</v>
      </c>
      <c r="G42" s="115">
        <v>800</v>
      </c>
      <c r="H42" s="116">
        <v>20273.5</v>
      </c>
    </row>
    <row r="43" spans="1:8">
      <c r="A43" s="115" t="s">
        <v>380</v>
      </c>
      <c r="B43" s="115" t="s">
        <v>154</v>
      </c>
      <c r="C43" s="115" t="s">
        <v>154</v>
      </c>
      <c r="D43" s="115">
        <v>920</v>
      </c>
      <c r="E43" s="115">
        <v>805</v>
      </c>
      <c r="F43" s="115">
        <v>115</v>
      </c>
      <c r="G43" s="115">
        <v>0</v>
      </c>
      <c r="H43" s="116">
        <v>805</v>
      </c>
    </row>
    <row r="44" spans="1:8">
      <c r="A44" s="115" t="s">
        <v>380</v>
      </c>
      <c r="B44" s="115" t="s">
        <v>152</v>
      </c>
      <c r="C44" s="115" t="s">
        <v>152</v>
      </c>
      <c r="D44" s="115">
        <v>10361</v>
      </c>
      <c r="E44" s="115">
        <v>9065.8799999999992</v>
      </c>
      <c r="F44" s="115">
        <v>1295.1300000000001</v>
      </c>
      <c r="G44" s="115">
        <v>0</v>
      </c>
      <c r="H44" s="116">
        <v>9065.8799999999992</v>
      </c>
    </row>
    <row r="45" spans="1:8">
      <c r="A45" s="115" t="s">
        <v>380</v>
      </c>
      <c r="B45" s="115" t="s">
        <v>310</v>
      </c>
      <c r="C45" s="115" t="s">
        <v>310</v>
      </c>
      <c r="D45" s="115">
        <v>1968</v>
      </c>
      <c r="E45" s="115">
        <v>1722</v>
      </c>
      <c r="F45" s="115">
        <v>246</v>
      </c>
      <c r="G45" s="115">
        <v>0</v>
      </c>
      <c r="H45" s="116">
        <v>1722</v>
      </c>
    </row>
    <row r="46" spans="1:8">
      <c r="A46" s="115" t="s">
        <v>380</v>
      </c>
      <c r="B46" s="115" t="s">
        <v>284</v>
      </c>
      <c r="C46" s="115" t="s">
        <v>284</v>
      </c>
      <c r="D46" s="115">
        <v>3765</v>
      </c>
      <c r="E46" s="115">
        <v>3294.38</v>
      </c>
      <c r="F46" s="115">
        <v>470.63</v>
      </c>
      <c r="G46" s="115">
        <v>800</v>
      </c>
      <c r="H46" s="116">
        <v>2494.38</v>
      </c>
    </row>
    <row r="47" spans="1:8">
      <c r="A47" s="115" t="s">
        <v>380</v>
      </c>
      <c r="B47" s="115" t="s">
        <v>176</v>
      </c>
      <c r="C47" s="115" t="s">
        <v>176</v>
      </c>
      <c r="D47" s="115">
        <v>11309</v>
      </c>
      <c r="E47" s="115">
        <v>9895.3799999999992</v>
      </c>
      <c r="F47" s="115">
        <v>1413.63</v>
      </c>
      <c r="G47" s="115">
        <v>1600</v>
      </c>
      <c r="H47" s="116">
        <v>8295.3799999999992</v>
      </c>
    </row>
    <row r="48" spans="1:8">
      <c r="A48" s="115" t="s">
        <v>380</v>
      </c>
      <c r="B48" s="115" t="s">
        <v>171</v>
      </c>
      <c r="C48" s="115" t="s">
        <v>171</v>
      </c>
      <c r="D48" s="115">
        <v>6475</v>
      </c>
      <c r="E48" s="115">
        <v>5665.63</v>
      </c>
      <c r="F48" s="115">
        <v>809.38</v>
      </c>
      <c r="G48" s="115">
        <v>800</v>
      </c>
      <c r="H48" s="116">
        <v>4865.63</v>
      </c>
    </row>
    <row r="49" spans="1:8">
      <c r="A49" s="115" t="s">
        <v>380</v>
      </c>
      <c r="B49" s="115" t="s">
        <v>214</v>
      </c>
      <c r="C49" s="115" t="s">
        <v>214</v>
      </c>
      <c r="D49" s="115">
        <v>3047</v>
      </c>
      <c r="E49" s="115">
        <v>2666.13</v>
      </c>
      <c r="F49" s="115">
        <v>380.88</v>
      </c>
      <c r="G49" s="115">
        <v>0</v>
      </c>
      <c r="H49" s="116">
        <v>2666.13</v>
      </c>
    </row>
    <row r="50" spans="1:8">
      <c r="A50" s="115" t="s">
        <v>380</v>
      </c>
      <c r="B50" s="115" t="s">
        <v>338</v>
      </c>
      <c r="C50" s="115" t="s">
        <v>338</v>
      </c>
      <c r="D50" s="115">
        <v>4390</v>
      </c>
      <c r="E50" s="115">
        <v>3841.25</v>
      </c>
      <c r="F50" s="115">
        <v>548.75</v>
      </c>
      <c r="G50" s="115">
        <v>800</v>
      </c>
      <c r="H50" s="116">
        <v>3041.25</v>
      </c>
    </row>
    <row r="51" spans="1:8">
      <c r="A51" s="115" t="s">
        <v>380</v>
      </c>
      <c r="B51" s="115" t="s">
        <v>164</v>
      </c>
      <c r="C51" s="115" t="s">
        <v>164</v>
      </c>
      <c r="D51" s="115">
        <v>8098</v>
      </c>
      <c r="E51" s="115">
        <v>7085.75</v>
      </c>
      <c r="F51" s="115">
        <v>1012.25</v>
      </c>
      <c r="G51" s="115">
        <v>1600</v>
      </c>
      <c r="H51" s="116">
        <v>5485.75</v>
      </c>
    </row>
    <row r="52" spans="1:8">
      <c r="A52" s="115" t="s">
        <v>380</v>
      </c>
      <c r="B52" s="115" t="s">
        <v>174</v>
      </c>
      <c r="C52" s="115" t="s">
        <v>174</v>
      </c>
      <c r="D52" s="115">
        <v>5130</v>
      </c>
      <c r="E52" s="115">
        <v>4488.75</v>
      </c>
      <c r="F52" s="115">
        <v>641.25</v>
      </c>
      <c r="G52" s="115">
        <v>0</v>
      </c>
      <c r="H52" s="116">
        <v>4488.75</v>
      </c>
    </row>
    <row r="53" spans="1:8">
      <c r="A53" s="115" t="s">
        <v>380</v>
      </c>
      <c r="B53" s="115" t="s">
        <v>197</v>
      </c>
      <c r="C53" s="115" t="s">
        <v>197</v>
      </c>
      <c r="D53" s="115">
        <v>5730</v>
      </c>
      <c r="E53" s="115">
        <v>5013.75</v>
      </c>
      <c r="F53" s="115">
        <v>716.25</v>
      </c>
      <c r="G53" s="115">
        <v>0</v>
      </c>
      <c r="H53" s="116">
        <v>5013.75</v>
      </c>
    </row>
    <row r="54" spans="1:8">
      <c r="A54" s="115" t="s">
        <v>380</v>
      </c>
      <c r="B54" s="115" t="s">
        <v>159</v>
      </c>
      <c r="C54" s="115" t="s">
        <v>159</v>
      </c>
      <c r="D54" s="115">
        <v>3992</v>
      </c>
      <c r="E54" s="115">
        <v>3493</v>
      </c>
      <c r="F54" s="115">
        <v>499</v>
      </c>
      <c r="G54" s="115">
        <v>1200</v>
      </c>
      <c r="H54" s="116">
        <v>2293</v>
      </c>
    </row>
    <row r="55" spans="1:8">
      <c r="A55" s="115" t="s">
        <v>380</v>
      </c>
      <c r="B55" s="115" t="s">
        <v>165</v>
      </c>
      <c r="C55" s="115" t="s">
        <v>165</v>
      </c>
      <c r="D55" s="115">
        <v>27726</v>
      </c>
      <c r="E55" s="115">
        <v>24260.25</v>
      </c>
      <c r="F55" s="115">
        <v>3465.75</v>
      </c>
      <c r="G55" s="115">
        <v>4800</v>
      </c>
      <c r="H55" s="116">
        <v>19460.25</v>
      </c>
    </row>
    <row r="56" spans="1:8">
      <c r="A56" s="115" t="s">
        <v>380</v>
      </c>
      <c r="B56" s="115" t="s">
        <v>206</v>
      </c>
      <c r="C56" s="115" t="s">
        <v>206</v>
      </c>
      <c r="D56" s="115">
        <v>7650</v>
      </c>
      <c r="E56" s="115">
        <v>6693.75</v>
      </c>
      <c r="F56" s="115">
        <v>956.25</v>
      </c>
      <c r="G56" s="115">
        <v>1200</v>
      </c>
      <c r="H56" s="116">
        <v>5493.75</v>
      </c>
    </row>
    <row r="57" spans="1:8">
      <c r="A57" s="115" t="s">
        <v>380</v>
      </c>
      <c r="B57" s="115" t="s">
        <v>180</v>
      </c>
      <c r="C57" s="115" t="s">
        <v>180</v>
      </c>
      <c r="D57" s="115">
        <v>3066</v>
      </c>
      <c r="E57" s="115">
        <v>2682.75</v>
      </c>
      <c r="F57" s="115">
        <v>383.25</v>
      </c>
      <c r="G57" s="115">
        <v>0</v>
      </c>
      <c r="H57" s="116">
        <v>2682.75</v>
      </c>
    </row>
    <row r="58" spans="1:8">
      <c r="A58" s="115" t="s">
        <v>380</v>
      </c>
      <c r="B58" s="115" t="s">
        <v>189</v>
      </c>
      <c r="C58" s="115" t="s">
        <v>189</v>
      </c>
      <c r="D58" s="115">
        <v>9323</v>
      </c>
      <c r="E58" s="115">
        <v>8157.63</v>
      </c>
      <c r="F58" s="115">
        <v>1165.3800000000001</v>
      </c>
      <c r="G58" s="115">
        <v>0</v>
      </c>
      <c r="H58" s="116">
        <v>8157.63</v>
      </c>
    </row>
    <row r="59" spans="1:8">
      <c r="A59" s="115" t="s">
        <v>380</v>
      </c>
      <c r="B59" s="115" t="s">
        <v>347</v>
      </c>
      <c r="C59" s="115" t="s">
        <v>347</v>
      </c>
      <c r="D59" s="115">
        <v>1695</v>
      </c>
      <c r="E59" s="115">
        <v>1483.13</v>
      </c>
      <c r="F59" s="115">
        <v>211.88</v>
      </c>
      <c r="G59" s="115">
        <v>0</v>
      </c>
      <c r="H59" s="116">
        <v>1483.13</v>
      </c>
    </row>
    <row r="60" spans="1:8">
      <c r="A60" s="115" t="s">
        <v>380</v>
      </c>
      <c r="B60" s="115" t="s">
        <v>186</v>
      </c>
      <c r="C60" s="115" t="s">
        <v>186</v>
      </c>
      <c r="D60" s="115">
        <v>3350</v>
      </c>
      <c r="E60" s="115">
        <v>2931.25</v>
      </c>
      <c r="F60" s="115">
        <v>418.75</v>
      </c>
      <c r="G60" s="115">
        <v>0</v>
      </c>
      <c r="H60" s="116">
        <v>2931.25</v>
      </c>
    </row>
    <row r="61" spans="1:8">
      <c r="A61" s="115" t="s">
        <v>380</v>
      </c>
      <c r="B61" s="115" t="s">
        <v>175</v>
      </c>
      <c r="C61" s="115" t="s">
        <v>175</v>
      </c>
      <c r="D61" s="115">
        <v>6575</v>
      </c>
      <c r="E61" s="115">
        <v>5753.13</v>
      </c>
      <c r="F61" s="115">
        <v>821.88</v>
      </c>
      <c r="G61" s="115">
        <v>0</v>
      </c>
      <c r="H61" s="116">
        <v>5753.13</v>
      </c>
    </row>
    <row r="62" spans="1:8">
      <c r="A62" s="115" t="s">
        <v>380</v>
      </c>
      <c r="B62" s="115" t="s">
        <v>195</v>
      </c>
      <c r="C62" s="115" t="s">
        <v>195</v>
      </c>
      <c r="D62" s="115">
        <v>7984</v>
      </c>
      <c r="E62" s="115">
        <v>6986</v>
      </c>
      <c r="F62" s="115">
        <v>998</v>
      </c>
      <c r="G62" s="115">
        <v>1600</v>
      </c>
      <c r="H62" s="116">
        <v>5386</v>
      </c>
    </row>
    <row r="63" spans="1:8">
      <c r="A63" s="115" t="s">
        <v>380</v>
      </c>
      <c r="B63" s="115" t="s">
        <v>378</v>
      </c>
      <c r="C63" s="115" t="s">
        <v>378</v>
      </c>
      <c r="D63" s="115">
        <v>4045</v>
      </c>
      <c r="E63" s="115">
        <v>3539.38</v>
      </c>
      <c r="F63" s="115">
        <v>505.63</v>
      </c>
      <c r="G63" s="115">
        <v>0</v>
      </c>
      <c r="H63" s="116">
        <v>3539.38</v>
      </c>
    </row>
    <row r="64" spans="1:8">
      <c r="A64" s="115" t="s">
        <v>380</v>
      </c>
      <c r="B64" s="115" t="s">
        <v>205</v>
      </c>
      <c r="C64" s="115" t="s">
        <v>205</v>
      </c>
      <c r="D64" s="115">
        <v>17674</v>
      </c>
      <c r="E64" s="115">
        <v>15464.75</v>
      </c>
      <c r="F64" s="115">
        <v>2209.25</v>
      </c>
      <c r="G64" s="115">
        <v>1600</v>
      </c>
      <c r="H64" s="116">
        <v>13864.75</v>
      </c>
    </row>
    <row r="65" spans="1:8">
      <c r="A65" s="115" t="s">
        <v>380</v>
      </c>
      <c r="B65" s="115" t="s">
        <v>222</v>
      </c>
      <c r="C65" s="115" t="s">
        <v>222</v>
      </c>
      <c r="D65" s="115">
        <v>10352</v>
      </c>
      <c r="E65" s="115">
        <v>9058</v>
      </c>
      <c r="F65" s="115">
        <v>1294</v>
      </c>
      <c r="G65" s="115">
        <v>400</v>
      </c>
      <c r="H65" s="116">
        <v>8658</v>
      </c>
    </row>
    <row r="66" spans="1:8">
      <c r="A66" s="115" t="s">
        <v>380</v>
      </c>
      <c r="B66" s="115" t="s">
        <v>213</v>
      </c>
      <c r="C66" s="115" t="s">
        <v>213</v>
      </c>
      <c r="D66" s="115">
        <v>4440</v>
      </c>
      <c r="E66" s="115">
        <v>3885</v>
      </c>
      <c r="F66" s="115">
        <v>555</v>
      </c>
      <c r="G66" s="115">
        <v>0</v>
      </c>
      <c r="H66" s="116">
        <v>3885</v>
      </c>
    </row>
    <row r="67" spans="1:8">
      <c r="A67" s="115" t="s">
        <v>380</v>
      </c>
      <c r="B67" s="115" t="s">
        <v>229</v>
      </c>
      <c r="C67" s="115" t="s">
        <v>229</v>
      </c>
      <c r="D67" s="115">
        <v>1185</v>
      </c>
      <c r="E67" s="115">
        <v>1036.8800000000001</v>
      </c>
      <c r="F67" s="115">
        <v>148.13</v>
      </c>
      <c r="G67" s="115">
        <v>0</v>
      </c>
      <c r="H67" s="116">
        <v>1036.8800000000001</v>
      </c>
    </row>
    <row r="68" spans="1:8">
      <c r="A68" s="115" t="s">
        <v>380</v>
      </c>
      <c r="B68" s="115" t="s">
        <v>192</v>
      </c>
      <c r="C68" s="115" t="s">
        <v>192</v>
      </c>
      <c r="D68" s="115">
        <v>7565</v>
      </c>
      <c r="E68" s="115">
        <v>6619.38</v>
      </c>
      <c r="F68" s="115">
        <v>945.63</v>
      </c>
      <c r="G68" s="115">
        <v>2000</v>
      </c>
      <c r="H68" s="116">
        <v>4619.38</v>
      </c>
    </row>
    <row r="69" spans="1:8">
      <c r="A69" s="115" t="s">
        <v>380</v>
      </c>
      <c r="B69" s="115" t="s">
        <v>193</v>
      </c>
      <c r="C69" s="115" t="s">
        <v>193</v>
      </c>
      <c r="D69" s="115">
        <v>31974</v>
      </c>
      <c r="E69" s="115">
        <v>27977.25</v>
      </c>
      <c r="F69" s="115">
        <v>3996.75</v>
      </c>
      <c r="G69" s="115">
        <v>3200</v>
      </c>
      <c r="H69" s="116">
        <v>24777.25</v>
      </c>
    </row>
    <row r="70" spans="1:8">
      <c r="A70" s="115" t="s">
        <v>380</v>
      </c>
      <c r="B70" s="115" t="s">
        <v>211</v>
      </c>
      <c r="C70" s="115" t="s">
        <v>211</v>
      </c>
      <c r="D70" s="115">
        <v>14815</v>
      </c>
      <c r="E70" s="115">
        <v>12963.13</v>
      </c>
      <c r="F70" s="115">
        <v>1851.88</v>
      </c>
      <c r="G70" s="115">
        <v>0</v>
      </c>
      <c r="H70" s="116">
        <v>12963.13</v>
      </c>
    </row>
    <row r="71" spans="1:8">
      <c r="A71" s="115" t="s">
        <v>380</v>
      </c>
      <c r="B71" s="115" t="s">
        <v>291</v>
      </c>
      <c r="C71" s="115" t="s">
        <v>291</v>
      </c>
      <c r="D71" s="115">
        <v>1705</v>
      </c>
      <c r="E71" s="115">
        <v>1491.88</v>
      </c>
      <c r="F71" s="115">
        <v>213.13</v>
      </c>
      <c r="G71" s="115">
        <v>0</v>
      </c>
      <c r="H71" s="116">
        <v>1491.88</v>
      </c>
    </row>
    <row r="72" spans="1:8">
      <c r="A72" s="115" t="s">
        <v>380</v>
      </c>
      <c r="B72" s="115" t="s">
        <v>191</v>
      </c>
      <c r="C72" s="115" t="s">
        <v>191</v>
      </c>
      <c r="D72" s="115">
        <v>9290</v>
      </c>
      <c r="E72" s="115">
        <v>8128.75</v>
      </c>
      <c r="F72" s="115">
        <v>1161.25</v>
      </c>
      <c r="G72" s="115">
        <v>2400</v>
      </c>
      <c r="H72" s="116">
        <v>5728.75</v>
      </c>
    </row>
    <row r="73" spans="1:8">
      <c r="A73" s="115" t="s">
        <v>380</v>
      </c>
      <c r="B73" s="115" t="s">
        <v>238</v>
      </c>
      <c r="C73" s="115" t="s">
        <v>238</v>
      </c>
      <c r="D73" s="115">
        <v>2292</v>
      </c>
      <c r="E73" s="115">
        <v>2005.5</v>
      </c>
      <c r="F73" s="115">
        <v>286.5</v>
      </c>
      <c r="G73" s="115">
        <v>0</v>
      </c>
      <c r="H73" s="116">
        <v>2005.5</v>
      </c>
    </row>
    <row r="74" spans="1:8">
      <c r="A74" s="115" t="s">
        <v>380</v>
      </c>
      <c r="B74" s="115" t="s">
        <v>183</v>
      </c>
      <c r="C74" s="115" t="s">
        <v>183</v>
      </c>
      <c r="D74" s="115">
        <v>3232</v>
      </c>
      <c r="E74" s="115">
        <v>2828</v>
      </c>
      <c r="F74" s="115">
        <v>404</v>
      </c>
      <c r="G74" s="115">
        <v>0</v>
      </c>
      <c r="H74" s="116">
        <v>2828</v>
      </c>
    </row>
    <row r="75" spans="1:8">
      <c r="A75" s="115" t="s">
        <v>380</v>
      </c>
      <c r="B75" s="115" t="s">
        <v>207</v>
      </c>
      <c r="C75" s="115" t="s">
        <v>207</v>
      </c>
      <c r="D75" s="115">
        <v>14410</v>
      </c>
      <c r="E75" s="115">
        <v>12608.75</v>
      </c>
      <c r="F75" s="115">
        <v>1801.25</v>
      </c>
      <c r="G75" s="115">
        <v>4000</v>
      </c>
      <c r="H75" s="116">
        <v>8608.75</v>
      </c>
    </row>
    <row r="76" spans="1:8">
      <c r="A76" s="115" t="s">
        <v>380</v>
      </c>
      <c r="B76" s="115" t="s">
        <v>163</v>
      </c>
      <c r="C76" s="115" t="s">
        <v>163</v>
      </c>
      <c r="D76" s="115">
        <v>2638</v>
      </c>
      <c r="E76" s="115">
        <v>2308.25</v>
      </c>
      <c r="F76" s="115">
        <v>329.75</v>
      </c>
      <c r="G76" s="115">
        <v>800</v>
      </c>
      <c r="H76" s="116">
        <v>1508.25</v>
      </c>
    </row>
    <row r="77" spans="1:8">
      <c r="A77" s="115" t="s">
        <v>380</v>
      </c>
      <c r="B77" s="115" t="s">
        <v>370</v>
      </c>
      <c r="C77" s="115" t="s">
        <v>370</v>
      </c>
      <c r="D77" s="115">
        <v>2675</v>
      </c>
      <c r="E77" s="115">
        <v>2340.63</v>
      </c>
      <c r="F77" s="115">
        <v>334.38</v>
      </c>
      <c r="G77" s="115">
        <v>0</v>
      </c>
      <c r="H77" s="116">
        <v>2340.63</v>
      </c>
    </row>
    <row r="78" spans="1:8">
      <c r="A78" s="115" t="s">
        <v>380</v>
      </c>
      <c r="B78" s="115" t="s">
        <v>252</v>
      </c>
      <c r="C78" s="115" t="s">
        <v>252</v>
      </c>
      <c r="D78" s="115">
        <v>3393</v>
      </c>
      <c r="E78" s="115">
        <v>2968.88</v>
      </c>
      <c r="F78" s="115">
        <v>424.13</v>
      </c>
      <c r="G78" s="115">
        <v>0</v>
      </c>
      <c r="H78" s="116">
        <v>2968.88</v>
      </c>
    </row>
    <row r="79" spans="1:8">
      <c r="A79" s="115" t="s">
        <v>380</v>
      </c>
      <c r="B79" s="115" t="s">
        <v>296</v>
      </c>
      <c r="C79" s="115" t="s">
        <v>296</v>
      </c>
      <c r="D79" s="115">
        <v>3269</v>
      </c>
      <c r="E79" s="115">
        <v>2860.38</v>
      </c>
      <c r="F79" s="115">
        <v>408.63</v>
      </c>
      <c r="G79" s="115">
        <v>0</v>
      </c>
      <c r="H79" s="116">
        <v>2860.38</v>
      </c>
    </row>
    <row r="80" spans="1:8">
      <c r="A80" s="115" t="s">
        <v>380</v>
      </c>
      <c r="B80" s="115" t="s">
        <v>153</v>
      </c>
      <c r="C80" s="115" t="s">
        <v>153</v>
      </c>
      <c r="D80" s="115">
        <v>2780</v>
      </c>
      <c r="E80" s="115">
        <v>2432.5</v>
      </c>
      <c r="F80" s="115">
        <v>347.5</v>
      </c>
      <c r="G80" s="115">
        <v>0</v>
      </c>
      <c r="H80" s="116">
        <v>2432.5</v>
      </c>
    </row>
    <row r="81" spans="1:8">
      <c r="A81" s="115" t="s">
        <v>380</v>
      </c>
      <c r="B81" s="115" t="s">
        <v>221</v>
      </c>
      <c r="C81" s="115" t="s">
        <v>221</v>
      </c>
      <c r="D81" s="115">
        <v>2651</v>
      </c>
      <c r="E81" s="115">
        <v>2319.63</v>
      </c>
      <c r="F81" s="115">
        <v>331.38</v>
      </c>
      <c r="G81" s="115">
        <v>0</v>
      </c>
      <c r="H81" s="116">
        <v>2319.63</v>
      </c>
    </row>
    <row r="82" spans="1:8">
      <c r="A82" s="115" t="s">
        <v>380</v>
      </c>
      <c r="B82" s="115" t="s">
        <v>303</v>
      </c>
      <c r="C82" s="115" t="s">
        <v>303</v>
      </c>
      <c r="D82" s="115">
        <v>6311</v>
      </c>
      <c r="E82" s="115">
        <v>5522.13</v>
      </c>
      <c r="F82" s="115">
        <v>788.88</v>
      </c>
      <c r="G82" s="115">
        <v>0</v>
      </c>
      <c r="H82" s="116">
        <v>5522.13</v>
      </c>
    </row>
    <row r="83" spans="1:8">
      <c r="A83" s="115" t="s">
        <v>380</v>
      </c>
      <c r="B83" s="115" t="s">
        <v>188</v>
      </c>
      <c r="C83" s="115" t="s">
        <v>188</v>
      </c>
      <c r="D83" s="115">
        <v>6378</v>
      </c>
      <c r="E83" s="115">
        <v>5580.75</v>
      </c>
      <c r="F83" s="115">
        <v>797.25</v>
      </c>
      <c r="G83" s="115">
        <v>0</v>
      </c>
      <c r="H83" s="116">
        <v>5580.75</v>
      </c>
    </row>
    <row r="84" spans="1:8">
      <c r="A84" s="115" t="s">
        <v>380</v>
      </c>
      <c r="B84" s="115" t="s">
        <v>212</v>
      </c>
      <c r="C84" s="115" t="s">
        <v>212</v>
      </c>
      <c r="D84" s="115">
        <v>3000</v>
      </c>
      <c r="E84" s="115">
        <v>2625</v>
      </c>
      <c r="F84" s="115">
        <v>375</v>
      </c>
      <c r="G84" s="115">
        <v>400</v>
      </c>
      <c r="H84" s="116">
        <v>2225</v>
      </c>
    </row>
    <row r="85" spans="1:8">
      <c r="A85" s="115" t="s">
        <v>380</v>
      </c>
      <c r="B85" s="115" t="s">
        <v>300</v>
      </c>
      <c r="C85" s="115" t="s">
        <v>300</v>
      </c>
      <c r="D85" s="115">
        <v>3750</v>
      </c>
      <c r="E85" s="115">
        <v>3281.25</v>
      </c>
      <c r="F85" s="115">
        <v>468.75</v>
      </c>
      <c r="G85" s="115">
        <v>0</v>
      </c>
      <c r="H85" s="116">
        <v>3281.25</v>
      </c>
    </row>
    <row r="86" spans="1:8">
      <c r="A86" s="115" t="s">
        <v>380</v>
      </c>
      <c r="B86" s="115" t="s">
        <v>190</v>
      </c>
      <c r="C86" s="115" t="s">
        <v>190</v>
      </c>
      <c r="D86" s="115">
        <v>11634</v>
      </c>
      <c r="E86" s="115">
        <v>10179.75</v>
      </c>
      <c r="F86" s="115">
        <v>1454.25</v>
      </c>
      <c r="G86" s="115">
        <v>1600</v>
      </c>
      <c r="H86" s="116">
        <v>8579.75</v>
      </c>
    </row>
    <row r="87" spans="1:8">
      <c r="A87" s="115" t="s">
        <v>380</v>
      </c>
      <c r="B87" s="115" t="s">
        <v>181</v>
      </c>
      <c r="C87" s="115" t="s">
        <v>181</v>
      </c>
      <c r="D87" s="115">
        <v>2418</v>
      </c>
      <c r="E87" s="115">
        <v>2115.75</v>
      </c>
      <c r="F87" s="115">
        <v>302.25</v>
      </c>
      <c r="G87" s="115">
        <v>0</v>
      </c>
      <c r="H87" s="116">
        <v>2115.75</v>
      </c>
    </row>
    <row r="88" spans="1:8">
      <c r="A88" s="115" t="s">
        <v>380</v>
      </c>
      <c r="B88" s="115" t="s">
        <v>369</v>
      </c>
      <c r="C88" s="115" t="s">
        <v>369</v>
      </c>
      <c r="D88" s="115">
        <v>5000</v>
      </c>
      <c r="E88" s="115">
        <v>4375</v>
      </c>
      <c r="F88" s="115">
        <v>625</v>
      </c>
      <c r="G88" s="115">
        <v>0</v>
      </c>
      <c r="H88" s="116">
        <v>4375</v>
      </c>
    </row>
    <row r="89" spans="1:8">
      <c r="A89" s="115" t="s">
        <v>380</v>
      </c>
      <c r="B89" s="115" t="s">
        <v>260</v>
      </c>
      <c r="C89" s="115" t="s">
        <v>260</v>
      </c>
      <c r="D89" s="115">
        <v>3670</v>
      </c>
      <c r="E89" s="115">
        <v>3211.25</v>
      </c>
      <c r="F89" s="115">
        <v>458.75</v>
      </c>
      <c r="G89" s="115">
        <v>800</v>
      </c>
      <c r="H89" s="116">
        <v>2411.25</v>
      </c>
    </row>
    <row r="90" spans="1:8">
      <c r="A90" s="115" t="s">
        <v>380</v>
      </c>
      <c r="B90" s="115" t="s">
        <v>360</v>
      </c>
      <c r="C90" s="115" t="s">
        <v>360</v>
      </c>
      <c r="D90" s="115">
        <v>5944</v>
      </c>
      <c r="E90" s="115">
        <v>5201</v>
      </c>
      <c r="F90" s="115">
        <v>743</v>
      </c>
      <c r="G90" s="115">
        <v>0</v>
      </c>
      <c r="H90" s="116">
        <v>5201</v>
      </c>
    </row>
    <row r="91" spans="1:8">
      <c r="A91" s="115" t="s">
        <v>380</v>
      </c>
      <c r="B91" s="115" t="s">
        <v>208</v>
      </c>
      <c r="C91" s="115" t="s">
        <v>208</v>
      </c>
      <c r="D91" s="115">
        <v>11195</v>
      </c>
      <c r="E91" s="115">
        <v>9795.6299999999992</v>
      </c>
      <c r="F91" s="115">
        <v>1399.38</v>
      </c>
      <c r="G91" s="115">
        <v>3200</v>
      </c>
      <c r="H91" s="116">
        <v>6595.63</v>
      </c>
    </row>
    <row r="92" spans="1:8">
      <c r="A92" s="115" t="s">
        <v>380</v>
      </c>
      <c r="B92" s="115" t="s">
        <v>184</v>
      </c>
      <c r="C92" s="115" t="s">
        <v>184</v>
      </c>
      <c r="D92" s="115">
        <v>6295</v>
      </c>
      <c r="E92" s="115">
        <v>5508.13</v>
      </c>
      <c r="F92" s="115">
        <v>786.88</v>
      </c>
      <c r="G92" s="115">
        <v>1000</v>
      </c>
      <c r="H92" s="116">
        <v>4508.13</v>
      </c>
    </row>
    <row r="93" spans="1:8">
      <c r="A93" s="115" t="s">
        <v>380</v>
      </c>
      <c r="B93" s="115" t="s">
        <v>158</v>
      </c>
      <c r="C93" s="115" t="s">
        <v>158</v>
      </c>
      <c r="D93" s="115">
        <v>2798</v>
      </c>
      <c r="E93" s="115">
        <v>2448.25</v>
      </c>
      <c r="F93" s="115">
        <v>349.75</v>
      </c>
      <c r="G93" s="115">
        <v>0</v>
      </c>
      <c r="H93" s="116">
        <v>2448.25</v>
      </c>
    </row>
    <row r="94" spans="1:8">
      <c r="A94" s="115" t="s">
        <v>380</v>
      </c>
      <c r="B94" s="115" t="s">
        <v>156</v>
      </c>
      <c r="C94" s="115" t="s">
        <v>156</v>
      </c>
      <c r="D94" s="115">
        <v>10441</v>
      </c>
      <c r="E94" s="115">
        <v>9135.8799999999992</v>
      </c>
      <c r="F94" s="115">
        <v>1305.1300000000001</v>
      </c>
      <c r="G94" s="115">
        <v>1600</v>
      </c>
      <c r="H94" s="116">
        <v>7535.88</v>
      </c>
    </row>
    <row r="95" spans="1:8">
      <c r="A95" s="115" t="s">
        <v>380</v>
      </c>
      <c r="B95" s="115" t="s">
        <v>198</v>
      </c>
      <c r="C95" s="115" t="s">
        <v>198</v>
      </c>
      <c r="D95" s="115">
        <v>3065</v>
      </c>
      <c r="E95" s="115">
        <v>2681.88</v>
      </c>
      <c r="F95" s="115">
        <v>383.13</v>
      </c>
      <c r="G95" s="115">
        <v>0</v>
      </c>
      <c r="H95" s="116">
        <v>2681.88</v>
      </c>
    </row>
    <row r="96" spans="1:8">
      <c r="A96" s="115" t="s">
        <v>380</v>
      </c>
      <c r="B96" s="115" t="s">
        <v>203</v>
      </c>
      <c r="C96" s="115" t="s">
        <v>203</v>
      </c>
      <c r="D96" s="115">
        <v>7030</v>
      </c>
      <c r="E96" s="115">
        <v>6151.25</v>
      </c>
      <c r="F96" s="115">
        <v>878.75</v>
      </c>
      <c r="G96" s="115">
        <v>0</v>
      </c>
      <c r="H96" s="116">
        <v>6151.25</v>
      </c>
    </row>
    <row r="97" spans="1:8">
      <c r="A97" s="115" t="s">
        <v>380</v>
      </c>
      <c r="B97" s="115" t="s">
        <v>367</v>
      </c>
      <c r="C97" s="115" t="s">
        <v>367</v>
      </c>
      <c r="D97" s="115">
        <v>4351</v>
      </c>
      <c r="E97" s="115">
        <v>3807.13</v>
      </c>
      <c r="F97" s="115">
        <v>543.88</v>
      </c>
      <c r="G97" s="115">
        <v>0</v>
      </c>
      <c r="H97" s="116">
        <v>3807.13</v>
      </c>
    </row>
    <row r="98" spans="1:8">
      <c r="A98" s="115" t="s">
        <v>380</v>
      </c>
      <c r="B98" s="115" t="s">
        <v>297</v>
      </c>
      <c r="C98" s="115" t="s">
        <v>297</v>
      </c>
      <c r="D98" s="115">
        <v>5751</v>
      </c>
      <c r="E98" s="115">
        <v>5032.13</v>
      </c>
      <c r="F98" s="115">
        <v>718.88</v>
      </c>
      <c r="G98" s="115">
        <v>1600</v>
      </c>
      <c r="H98" s="116">
        <v>3432.13</v>
      </c>
    </row>
    <row r="99" spans="1:8">
      <c r="A99" s="115" t="s">
        <v>380</v>
      </c>
      <c r="B99" s="115" t="s">
        <v>182</v>
      </c>
      <c r="C99" s="115" t="s">
        <v>182</v>
      </c>
      <c r="D99" s="115">
        <v>16263</v>
      </c>
      <c r="E99" s="115">
        <v>14230.13</v>
      </c>
      <c r="F99" s="115">
        <v>2032.88</v>
      </c>
      <c r="G99" s="115">
        <v>7200</v>
      </c>
      <c r="H99" s="116">
        <v>7030.13</v>
      </c>
    </row>
    <row r="100" spans="1:8">
      <c r="A100" s="115" t="s">
        <v>380</v>
      </c>
      <c r="B100" s="115" t="s">
        <v>224</v>
      </c>
      <c r="C100" s="115" t="s">
        <v>224</v>
      </c>
      <c r="D100" s="115">
        <v>10192</v>
      </c>
      <c r="E100" s="115">
        <v>8918</v>
      </c>
      <c r="F100" s="115">
        <v>1274</v>
      </c>
      <c r="G100" s="115">
        <v>400</v>
      </c>
      <c r="H100" s="116">
        <v>8518</v>
      </c>
    </row>
    <row r="101" spans="1:8">
      <c r="A101" s="115" t="s">
        <v>380</v>
      </c>
      <c r="B101" s="115" t="s">
        <v>201</v>
      </c>
      <c r="C101" s="115" t="s">
        <v>201</v>
      </c>
      <c r="D101" s="115">
        <v>10437</v>
      </c>
      <c r="E101" s="115">
        <v>9132.3799999999992</v>
      </c>
      <c r="F101" s="115">
        <v>1304.6300000000001</v>
      </c>
      <c r="G101" s="115">
        <v>6400</v>
      </c>
      <c r="H101" s="116">
        <v>2732.38</v>
      </c>
    </row>
    <row r="102" spans="1:8">
      <c r="A102" s="115" t="s">
        <v>380</v>
      </c>
      <c r="B102" s="115" t="s">
        <v>299</v>
      </c>
      <c r="C102" s="115" t="s">
        <v>299</v>
      </c>
      <c r="D102" s="115">
        <v>740</v>
      </c>
      <c r="E102" s="115">
        <v>647.5</v>
      </c>
      <c r="F102" s="115">
        <v>92.5</v>
      </c>
      <c r="G102" s="115">
        <v>0</v>
      </c>
      <c r="H102" s="116">
        <v>647.5</v>
      </c>
    </row>
    <row r="103" spans="1:8" s="100" customFormat="1">
      <c r="A103" s="115" t="s">
        <v>380</v>
      </c>
      <c r="B103" s="115" t="s">
        <v>209</v>
      </c>
      <c r="C103" s="115" t="s">
        <v>209</v>
      </c>
      <c r="D103" s="115">
        <v>5985</v>
      </c>
      <c r="E103" s="115">
        <v>5236.88</v>
      </c>
      <c r="F103" s="115">
        <v>748.13</v>
      </c>
      <c r="G103" s="115">
        <v>0</v>
      </c>
      <c r="H103" s="116">
        <v>5236.88</v>
      </c>
    </row>
    <row r="104" spans="1:8">
      <c r="A104" s="115" t="s">
        <v>380</v>
      </c>
      <c r="B104" s="115" t="s">
        <v>298</v>
      </c>
      <c r="C104" s="115" t="s">
        <v>298</v>
      </c>
      <c r="D104" s="115">
        <v>13600</v>
      </c>
      <c r="E104" s="115">
        <v>11900</v>
      </c>
      <c r="F104" s="115">
        <v>1700</v>
      </c>
      <c r="G104" s="115">
        <v>4000</v>
      </c>
      <c r="H104" s="116">
        <v>7900</v>
      </c>
    </row>
    <row r="105" spans="1:8">
      <c r="A105" s="115" t="s">
        <v>380</v>
      </c>
      <c r="B105" s="115" t="s">
        <v>219</v>
      </c>
      <c r="C105" s="115" t="s">
        <v>219</v>
      </c>
      <c r="D105" s="115">
        <v>2490</v>
      </c>
      <c r="E105" s="115">
        <v>2178.75</v>
      </c>
      <c r="F105" s="115">
        <v>311.25</v>
      </c>
      <c r="G105" s="115">
        <v>0</v>
      </c>
      <c r="H105" s="116">
        <v>2178.75</v>
      </c>
    </row>
    <row r="106" spans="1:8">
      <c r="A106" s="115" t="s">
        <v>380</v>
      </c>
      <c r="B106" s="115" t="s">
        <v>202</v>
      </c>
      <c r="C106" s="115" t="s">
        <v>202</v>
      </c>
      <c r="D106" s="115">
        <v>5768</v>
      </c>
      <c r="E106" s="115">
        <v>5047</v>
      </c>
      <c r="F106" s="115">
        <v>721</v>
      </c>
      <c r="G106" s="115">
        <v>0</v>
      </c>
      <c r="H106" s="116">
        <v>5047</v>
      </c>
    </row>
    <row r="107" spans="1:8">
      <c r="A107" s="115" t="s">
        <v>380</v>
      </c>
      <c r="B107" s="115" t="s">
        <v>236</v>
      </c>
      <c r="C107" s="115" t="s">
        <v>236</v>
      </c>
      <c r="D107" s="115">
        <v>4701</v>
      </c>
      <c r="E107" s="115">
        <v>4113.38</v>
      </c>
      <c r="F107" s="115">
        <v>587.63</v>
      </c>
      <c r="G107" s="115">
        <v>0</v>
      </c>
      <c r="H107" s="116">
        <v>4113.38</v>
      </c>
    </row>
    <row r="108" spans="1:8">
      <c r="A108" s="115" t="s">
        <v>380</v>
      </c>
      <c r="B108" s="115" t="s">
        <v>235</v>
      </c>
      <c r="C108" s="115" t="s">
        <v>235</v>
      </c>
      <c r="D108" s="115">
        <v>3508</v>
      </c>
      <c r="E108" s="115">
        <v>3069.5</v>
      </c>
      <c r="F108" s="115">
        <v>438.5</v>
      </c>
      <c r="G108" s="115">
        <v>0</v>
      </c>
      <c r="H108" s="116">
        <v>3069.5</v>
      </c>
    </row>
    <row r="109" spans="1:8">
      <c r="A109" s="115" t="s">
        <v>380</v>
      </c>
      <c r="B109" s="115" t="s">
        <v>170</v>
      </c>
      <c r="C109" s="115" t="s">
        <v>170</v>
      </c>
      <c r="D109" s="115">
        <v>3474</v>
      </c>
      <c r="E109" s="115">
        <v>3039.75</v>
      </c>
      <c r="F109" s="115">
        <v>434.25</v>
      </c>
      <c r="G109" s="115">
        <v>0</v>
      </c>
      <c r="H109" s="116">
        <v>3039.75</v>
      </c>
    </row>
    <row r="110" spans="1:8">
      <c r="A110" s="115" t="s">
        <v>380</v>
      </c>
      <c r="B110" s="115" t="s">
        <v>306</v>
      </c>
      <c r="C110" s="115" t="s">
        <v>306</v>
      </c>
      <c r="D110" s="115">
        <v>3980</v>
      </c>
      <c r="E110" s="115">
        <v>3482.5</v>
      </c>
      <c r="F110" s="115">
        <v>497.5</v>
      </c>
      <c r="G110" s="115">
        <v>0</v>
      </c>
      <c r="H110" s="116">
        <v>3482.5</v>
      </c>
    </row>
    <row r="111" spans="1:8">
      <c r="A111" s="115" t="s">
        <v>380</v>
      </c>
      <c r="B111" s="115" t="s">
        <v>237</v>
      </c>
      <c r="C111" s="115" t="s">
        <v>237</v>
      </c>
      <c r="D111" s="115">
        <v>1736</v>
      </c>
      <c r="E111" s="115">
        <v>1519</v>
      </c>
      <c r="F111" s="115">
        <v>217</v>
      </c>
      <c r="G111" s="115">
        <v>0</v>
      </c>
      <c r="H111" s="116">
        <v>1519</v>
      </c>
    </row>
    <row r="112" spans="1:8">
      <c r="A112" s="115" t="s">
        <v>380</v>
      </c>
      <c r="B112" s="115" t="s">
        <v>234</v>
      </c>
      <c r="C112" s="115" t="s">
        <v>234</v>
      </c>
      <c r="D112" s="115">
        <v>5375</v>
      </c>
      <c r="E112" s="115">
        <v>4703.13</v>
      </c>
      <c r="F112" s="115">
        <v>671.88</v>
      </c>
      <c r="G112" s="115">
        <v>0</v>
      </c>
      <c r="H112" s="116">
        <v>4703.13</v>
      </c>
    </row>
    <row r="113" spans="1:8">
      <c r="A113" s="115" t="s">
        <v>380</v>
      </c>
      <c r="B113" s="115" t="s">
        <v>187</v>
      </c>
      <c r="C113" s="115" t="s">
        <v>187</v>
      </c>
      <c r="D113" s="115">
        <v>5745</v>
      </c>
      <c r="E113" s="115">
        <v>5026.88</v>
      </c>
      <c r="F113" s="115">
        <v>718.13</v>
      </c>
      <c r="G113" s="115">
        <v>0</v>
      </c>
      <c r="H113" s="116">
        <v>5026.88</v>
      </c>
    </row>
    <row r="114" spans="1:8">
      <c r="A114" s="115" t="s">
        <v>380</v>
      </c>
      <c r="B114" s="115" t="s">
        <v>281</v>
      </c>
      <c r="C114" s="115" t="s">
        <v>281</v>
      </c>
      <c r="D114" s="115">
        <v>4246</v>
      </c>
      <c r="E114" s="115">
        <v>3715.25</v>
      </c>
      <c r="F114" s="115">
        <v>530.75</v>
      </c>
      <c r="G114" s="115">
        <v>0</v>
      </c>
      <c r="H114" s="116">
        <v>3715.25</v>
      </c>
    </row>
    <row r="115" spans="1:8">
      <c r="A115" s="115" t="s">
        <v>380</v>
      </c>
      <c r="B115" s="115" t="s">
        <v>210</v>
      </c>
      <c r="C115" s="115" t="s">
        <v>210</v>
      </c>
      <c r="D115" s="115">
        <v>1440</v>
      </c>
      <c r="E115" s="115">
        <v>1260</v>
      </c>
      <c r="F115" s="115">
        <v>180</v>
      </c>
      <c r="G115" s="115">
        <v>0</v>
      </c>
      <c r="H115" s="116">
        <v>1260</v>
      </c>
    </row>
    <row r="116" spans="1:8">
      <c r="A116" s="115" t="s">
        <v>380</v>
      </c>
      <c r="B116" s="115" t="s">
        <v>173</v>
      </c>
      <c r="C116" s="115" t="s">
        <v>173</v>
      </c>
      <c r="D116" s="115">
        <v>2485</v>
      </c>
      <c r="E116" s="115">
        <v>2174.38</v>
      </c>
      <c r="F116" s="115">
        <v>310.63</v>
      </c>
      <c r="G116" s="115">
        <v>800</v>
      </c>
      <c r="H116" s="116">
        <v>1374.38</v>
      </c>
    </row>
    <row r="117" spans="1:8">
      <c r="A117" s="115" t="s">
        <v>380</v>
      </c>
      <c r="B117" s="115" t="s">
        <v>334</v>
      </c>
      <c r="C117" s="115" t="s">
        <v>334</v>
      </c>
      <c r="D117" s="115">
        <v>2190</v>
      </c>
      <c r="E117" s="115">
        <v>1916.25</v>
      </c>
      <c r="F117" s="115">
        <v>273.75</v>
      </c>
      <c r="G117" s="115">
        <v>0</v>
      </c>
      <c r="H117" s="116">
        <v>1916.25</v>
      </c>
    </row>
    <row r="118" spans="1:8">
      <c r="A118" s="115" t="s">
        <v>380</v>
      </c>
      <c r="B118" s="115" t="s">
        <v>376</v>
      </c>
      <c r="C118" s="115" t="s">
        <v>376</v>
      </c>
      <c r="D118" s="115">
        <v>2770</v>
      </c>
      <c r="E118" s="115">
        <v>2423.75</v>
      </c>
      <c r="F118" s="115">
        <v>346.25</v>
      </c>
      <c r="G118" s="115">
        <v>800</v>
      </c>
      <c r="H118" s="116">
        <v>1623.75</v>
      </c>
    </row>
    <row r="119" spans="1:8">
      <c r="A119" s="115"/>
      <c r="B119" s="115"/>
      <c r="C119" s="115"/>
      <c r="D119" s="115"/>
      <c r="E119" s="115"/>
      <c r="F119" s="115"/>
      <c r="G119" s="115"/>
      <c r="H119" s="116"/>
    </row>
    <row r="120" spans="1:8">
      <c r="A120" s="99"/>
      <c r="B120" s="99"/>
      <c r="C120" s="99"/>
      <c r="D120" s="99"/>
      <c r="E120" s="99"/>
      <c r="F120" s="99"/>
      <c r="G120" s="99"/>
    </row>
    <row r="121" spans="1:8">
      <c r="A121" s="99"/>
      <c r="B121" s="99"/>
      <c r="C121" s="99"/>
      <c r="D121" s="99"/>
      <c r="E121" s="99"/>
      <c r="F121" s="99"/>
      <c r="G121" s="99"/>
    </row>
    <row r="122" spans="1:8">
      <c r="A122" s="99"/>
      <c r="B122" s="99"/>
      <c r="C122" s="99"/>
      <c r="D122" s="99"/>
      <c r="E122" s="99"/>
      <c r="F122" s="99"/>
      <c r="G122" s="99"/>
    </row>
    <row r="123" spans="1:8">
      <c r="A123" s="99"/>
      <c r="B123" s="149" t="s">
        <v>273</v>
      </c>
      <c r="C123" s="99"/>
      <c r="D123" s="99"/>
      <c r="E123" s="99"/>
      <c r="F123" s="99"/>
      <c r="G123" s="99"/>
    </row>
    <row r="124" spans="1:8">
      <c r="A124" s="99"/>
      <c r="B124" s="149" t="s">
        <v>274</v>
      </c>
      <c r="C124" s="99"/>
      <c r="D124" s="99"/>
      <c r="E124" s="99"/>
      <c r="F124" s="99"/>
      <c r="G124" s="99"/>
    </row>
    <row r="125" spans="1:8">
      <c r="A125" s="99"/>
      <c r="B125" s="193"/>
      <c r="C125" s="193"/>
      <c r="D125" s="193"/>
      <c r="E125" s="99"/>
      <c r="F125" s="99"/>
      <c r="G125" s="99"/>
    </row>
    <row r="126" spans="1:8">
      <c r="A126" s="99"/>
      <c r="B126" s="150">
        <f>Sheet1!E1</f>
        <v>46293</v>
      </c>
      <c r="C126" s="99"/>
      <c r="D126" s="99"/>
      <c r="E126" s="99"/>
      <c r="F126" s="99"/>
      <c r="G126" s="99"/>
    </row>
    <row r="127" spans="1:8">
      <c r="A127" s="99"/>
      <c r="B127" s="99"/>
      <c r="C127" s="99"/>
      <c r="D127" s="99"/>
      <c r="E127" s="99"/>
      <c r="F127" s="99"/>
      <c r="G127" s="99"/>
    </row>
    <row r="128" spans="1:8">
      <c r="A128" s="99"/>
      <c r="B128" s="151" t="s">
        <v>275</v>
      </c>
      <c r="D128" s="152">
        <f>Sheet1!F112</f>
        <v>548366</v>
      </c>
      <c r="E128" s="99"/>
      <c r="F128" s="99"/>
      <c r="G128" s="99"/>
    </row>
    <row r="129" spans="1:7">
      <c r="A129" s="99"/>
      <c r="B129" s="151" t="s">
        <v>276</v>
      </c>
      <c r="D129" s="152">
        <f>Sheet1!G112</f>
        <v>63400</v>
      </c>
      <c r="E129" s="99"/>
      <c r="F129" s="99"/>
      <c r="G129" s="99"/>
    </row>
    <row r="130" spans="1:7">
      <c r="A130" s="99"/>
      <c r="B130" s="151" t="s">
        <v>277</v>
      </c>
      <c r="D130" s="152">
        <f>Sheet1!H112</f>
        <v>68545.75</v>
      </c>
      <c r="E130" s="99"/>
      <c r="F130" s="99"/>
      <c r="G130" s="99"/>
    </row>
    <row r="131" spans="1:7">
      <c r="A131" s="99"/>
      <c r="B131" s="151" t="s">
        <v>278</v>
      </c>
      <c r="D131" s="152">
        <f>Sheet1!I112</f>
        <v>416420.25</v>
      </c>
      <c r="E131" s="99"/>
      <c r="F131" s="99"/>
      <c r="G131" s="99"/>
    </row>
    <row r="132" spans="1:7">
      <c r="A132" s="99"/>
      <c r="B132" s="151" t="s">
        <v>279</v>
      </c>
      <c r="D132" s="152">
        <f>Sheet1!I167</f>
        <v>484966</v>
      </c>
      <c r="E132" s="99"/>
      <c r="F132" s="99"/>
      <c r="G132" s="99"/>
    </row>
    <row r="133" spans="1:7">
      <c r="A133" s="99"/>
      <c r="B133" s="151" t="s">
        <v>280</v>
      </c>
      <c r="D133" s="152">
        <f>Sheet1!J112</f>
        <v>27810</v>
      </c>
      <c r="E133" s="99"/>
      <c r="F133" s="99"/>
      <c r="G133" s="99"/>
    </row>
    <row r="134" spans="1:7">
      <c r="A134" s="99"/>
      <c r="B134" s="151"/>
      <c r="C134" s="99"/>
      <c r="D134" s="153"/>
      <c r="E134" s="99"/>
      <c r="F134" s="151" t="s">
        <v>275</v>
      </c>
      <c r="G134" s="153">
        <f t="shared" ref="G134:G139" si="0">D128+D142</f>
        <v>687642</v>
      </c>
    </row>
    <row r="135" spans="1:7">
      <c r="A135" s="99"/>
      <c r="B135" s="151"/>
      <c r="C135" s="99"/>
      <c r="D135" s="153"/>
      <c r="E135" s="99"/>
      <c r="F135" s="151" t="s">
        <v>276</v>
      </c>
      <c r="G135" s="153">
        <f t="shared" si="0"/>
        <v>74200</v>
      </c>
    </row>
    <row r="136" spans="1:7">
      <c r="A136" s="99"/>
      <c r="B136" s="151"/>
      <c r="C136" s="99"/>
      <c r="D136" s="153"/>
      <c r="E136" s="99"/>
      <c r="F136" s="151" t="s">
        <v>277</v>
      </c>
      <c r="G136" s="153">
        <f t="shared" si="0"/>
        <v>85955.25</v>
      </c>
    </row>
    <row r="137" spans="1:7">
      <c r="A137" s="99"/>
      <c r="B137" s="149" t="s">
        <v>273</v>
      </c>
      <c r="C137" s="99"/>
      <c r="D137" s="153"/>
      <c r="E137" s="99"/>
      <c r="F137" s="151" t="s">
        <v>278</v>
      </c>
      <c r="G137" s="153">
        <f t="shared" si="0"/>
        <v>527486.75</v>
      </c>
    </row>
    <row r="138" spans="1:7">
      <c r="A138" s="99"/>
      <c r="B138" s="149" t="s">
        <v>274</v>
      </c>
      <c r="C138" s="99"/>
      <c r="D138" s="153"/>
      <c r="E138" s="99"/>
      <c r="F138" s="151" t="s">
        <v>279</v>
      </c>
      <c r="G138" s="153">
        <f t="shared" si="0"/>
        <v>613442</v>
      </c>
    </row>
    <row r="139" spans="1:7">
      <c r="A139" s="99"/>
      <c r="B139" s="149"/>
      <c r="C139" s="99"/>
      <c r="D139" s="153"/>
      <c r="E139" s="99"/>
      <c r="F139" s="151" t="s">
        <v>280</v>
      </c>
      <c r="G139" s="153">
        <f t="shared" si="0"/>
        <v>37410</v>
      </c>
    </row>
    <row r="140" spans="1:7">
      <c r="A140" s="99"/>
      <c r="B140" s="150">
        <v>46293</v>
      </c>
      <c r="C140" s="99"/>
      <c r="D140" s="153"/>
      <c r="E140" s="99"/>
      <c r="F140" s="99"/>
      <c r="G140" s="99"/>
    </row>
    <row r="141" spans="1:7">
      <c r="A141" s="99"/>
      <c r="B141" s="99"/>
      <c r="C141" s="99"/>
      <c r="D141" s="153"/>
      <c r="E141" s="99"/>
      <c r="F141" s="99"/>
      <c r="G141" s="99"/>
    </row>
    <row r="142" spans="1:7">
      <c r="A142" s="99"/>
      <c r="B142" s="151" t="s">
        <v>275</v>
      </c>
      <c r="D142" s="173">
        <v>139276</v>
      </c>
      <c r="E142" s="99"/>
      <c r="F142" s="99"/>
      <c r="G142" s="99"/>
    </row>
    <row r="143" spans="1:7">
      <c r="A143" s="99"/>
      <c r="B143" s="151" t="s">
        <v>276</v>
      </c>
      <c r="D143" s="173">
        <v>10800</v>
      </c>
      <c r="E143" s="99"/>
      <c r="F143" s="99"/>
      <c r="G143" s="99"/>
    </row>
    <row r="144" spans="1:7">
      <c r="A144" s="99"/>
      <c r="B144" s="151" t="s">
        <v>277</v>
      </c>
      <c r="D144" s="173">
        <v>17409.5</v>
      </c>
      <c r="E144" s="99"/>
      <c r="F144" s="99"/>
      <c r="G144" s="99"/>
    </row>
    <row r="145" spans="1:7">
      <c r="A145" s="99"/>
      <c r="B145" s="151" t="s">
        <v>278</v>
      </c>
      <c r="D145" s="173">
        <v>111066.5</v>
      </c>
      <c r="E145" s="99"/>
      <c r="F145" s="99"/>
      <c r="G145" s="99"/>
    </row>
    <row r="146" spans="1:7">
      <c r="A146" s="99"/>
      <c r="B146" s="151" t="s">
        <v>279</v>
      </c>
      <c r="D146" s="173">
        <v>128476</v>
      </c>
      <c r="E146" s="99"/>
      <c r="F146" s="99"/>
      <c r="G146" s="99"/>
    </row>
    <row r="147" spans="1:7">
      <c r="A147" s="99"/>
      <c r="B147" s="151" t="s">
        <v>280</v>
      </c>
      <c r="D147" s="173">
        <v>9600</v>
      </c>
      <c r="E147" s="99"/>
      <c r="F147" s="99"/>
      <c r="G147" s="99"/>
    </row>
    <row r="148" spans="1:7">
      <c r="A148" s="99"/>
      <c r="B148" s="99"/>
      <c r="C148" s="99"/>
      <c r="D148" s="153"/>
      <c r="E148" s="99"/>
      <c r="F148" s="99"/>
      <c r="G148" s="99"/>
    </row>
    <row r="149" spans="1:7">
      <c r="A149" s="99"/>
      <c r="B149" s="99"/>
      <c r="C149" s="99"/>
      <c r="D149" s="99"/>
      <c r="E149" s="99"/>
      <c r="F149" s="99"/>
      <c r="G149" s="99"/>
    </row>
    <row r="150" spans="1:7">
      <c r="A150" s="99"/>
      <c r="B150" s="99"/>
      <c r="C150" s="99"/>
      <c r="D150" s="99"/>
      <c r="E150" s="99"/>
      <c r="F150" s="99"/>
      <c r="G150" s="99"/>
    </row>
    <row r="151" spans="1:7">
      <c r="A151" s="99"/>
      <c r="B151" s="99"/>
      <c r="C151" s="99"/>
      <c r="D151" s="99"/>
      <c r="E151" s="99"/>
      <c r="F151" s="99"/>
      <c r="G151" s="99"/>
    </row>
    <row r="152" spans="1:7">
      <c r="A152" s="99"/>
      <c r="B152" s="99"/>
      <c r="C152" s="99"/>
      <c r="D152" s="99"/>
      <c r="E152" s="99"/>
      <c r="F152" s="99"/>
      <c r="G152" s="99"/>
    </row>
    <row r="153" spans="1:7">
      <c r="A153" s="99"/>
      <c r="B153" s="99"/>
      <c r="C153" s="99"/>
      <c r="D153" s="99"/>
      <c r="E153" s="99"/>
      <c r="F153" s="99"/>
      <c r="G153" s="99"/>
    </row>
    <row r="154" spans="1:7">
      <c r="A154" s="99"/>
      <c r="B154" s="99"/>
      <c r="C154" s="99"/>
      <c r="D154" s="99"/>
      <c r="E154" s="99"/>
      <c r="F154" s="99"/>
      <c r="G154" s="99"/>
    </row>
    <row r="155" spans="1:7">
      <c r="A155" s="99"/>
      <c r="B155" s="99"/>
      <c r="C155" s="99"/>
      <c r="D155" s="99"/>
      <c r="E155" s="99"/>
      <c r="F155" s="99"/>
      <c r="G155" s="99"/>
    </row>
    <row r="156" spans="1:7">
      <c r="A156" s="99"/>
      <c r="B156" s="99"/>
      <c r="C156" s="99"/>
      <c r="D156" s="99"/>
      <c r="E156" s="99"/>
      <c r="F156" s="99"/>
      <c r="G156" s="99"/>
    </row>
    <row r="157" spans="1:7">
      <c r="A157" s="99"/>
      <c r="B157" s="99"/>
      <c r="C157" s="99"/>
      <c r="D157" s="99"/>
      <c r="E157" s="99"/>
      <c r="F157" s="99"/>
      <c r="G157" s="99"/>
    </row>
    <row r="158" spans="1:7">
      <c r="A158" s="99"/>
      <c r="B158" s="99"/>
      <c r="C158" s="99"/>
      <c r="D158" s="99"/>
      <c r="E158" s="99"/>
      <c r="F158" s="99"/>
      <c r="G158" s="99"/>
    </row>
    <row r="159" spans="1:7">
      <c r="A159" s="99"/>
      <c r="B159" s="99"/>
      <c r="C159" s="99"/>
      <c r="D159" s="99"/>
      <c r="E159" s="99"/>
      <c r="F159" s="99"/>
      <c r="G159" s="99"/>
    </row>
    <row r="160" spans="1:7">
      <c r="A160" s="99"/>
      <c r="B160" s="99"/>
      <c r="C160" s="99"/>
      <c r="D160" s="99"/>
      <c r="E160" s="99"/>
      <c r="F160" s="99"/>
      <c r="G160" s="99"/>
    </row>
    <row r="161" spans="1:7">
      <c r="A161" s="99"/>
      <c r="B161" s="99"/>
      <c r="C161" s="99"/>
      <c r="D161" s="99"/>
      <c r="E161" s="99"/>
      <c r="F161" s="99"/>
      <c r="G161" s="99"/>
    </row>
    <row r="162" spans="1:7">
      <c r="A162" s="99"/>
      <c r="B162" s="99"/>
      <c r="C162" s="99"/>
      <c r="D162" s="99"/>
      <c r="E162" s="99"/>
      <c r="F162" s="99"/>
      <c r="G162" s="99"/>
    </row>
    <row r="163" spans="1:7">
      <c r="A163" s="99"/>
      <c r="B163" s="99"/>
      <c r="C163" s="99"/>
      <c r="D163" s="99"/>
      <c r="E163" s="99"/>
      <c r="F163" s="99"/>
      <c r="G163" s="99"/>
    </row>
    <row r="164" spans="1:7">
      <c r="A164" s="99"/>
      <c r="B164" s="99"/>
      <c r="C164" s="99"/>
      <c r="D164" s="99"/>
      <c r="E164" s="99"/>
      <c r="F164" s="99"/>
      <c r="G164" s="99"/>
    </row>
    <row r="165" spans="1:7">
      <c r="A165" s="99"/>
      <c r="B165" s="99"/>
      <c r="C165" s="99"/>
      <c r="D165" s="99"/>
      <c r="E165" s="99"/>
      <c r="F165" s="99"/>
      <c r="G165" s="99"/>
    </row>
    <row r="166" spans="1:7">
      <c r="A166" s="99"/>
      <c r="B166" s="99"/>
      <c r="C166" s="99"/>
      <c r="D166" s="99"/>
      <c r="E166" s="99"/>
      <c r="F166" s="99"/>
      <c r="G166" s="99"/>
    </row>
    <row r="167" spans="1:7">
      <c r="A167" s="99"/>
      <c r="B167" s="99"/>
      <c r="C167" s="99"/>
      <c r="D167" s="99"/>
      <c r="E167" s="99"/>
      <c r="F167" s="99"/>
      <c r="G167" s="99"/>
    </row>
    <row r="168" spans="1:7">
      <c r="A168" s="99"/>
      <c r="B168" s="99"/>
      <c r="C168" s="99"/>
      <c r="D168" s="99"/>
      <c r="E168" s="99"/>
      <c r="F168" s="99"/>
      <c r="G168" s="99"/>
    </row>
    <row r="169" spans="1:7">
      <c r="A169" s="99"/>
      <c r="B169" s="99"/>
      <c r="C169" s="99"/>
      <c r="D169" s="99"/>
      <c r="E169" s="99"/>
      <c r="F169" s="99"/>
      <c r="G169" s="99"/>
    </row>
    <row r="170" spans="1:7">
      <c r="A170" s="99"/>
      <c r="B170" s="99"/>
      <c r="C170" s="99"/>
      <c r="D170" s="99"/>
      <c r="E170" s="99"/>
      <c r="F170" s="99"/>
      <c r="G170" s="99"/>
    </row>
    <row r="171" spans="1:7">
      <c r="A171" s="99"/>
      <c r="B171" s="99"/>
      <c r="C171" s="99"/>
      <c r="D171" s="99"/>
      <c r="E171" s="99"/>
      <c r="F171" s="99"/>
      <c r="G171" s="99"/>
    </row>
    <row r="172" spans="1:7">
      <c r="A172" s="99"/>
      <c r="B172" s="99"/>
      <c r="C172" s="99"/>
      <c r="D172" s="99"/>
      <c r="E172" s="99"/>
      <c r="F172" s="99"/>
      <c r="G172" s="99"/>
    </row>
    <row r="173" spans="1:7">
      <c r="A173" s="99"/>
      <c r="B173" s="99"/>
      <c r="C173" s="99"/>
      <c r="D173" s="99"/>
      <c r="E173" s="99"/>
      <c r="F173" s="99"/>
      <c r="G173" s="99"/>
    </row>
    <row r="174" spans="1:7">
      <c r="A174" s="99"/>
      <c r="B174" s="99"/>
      <c r="C174" s="99"/>
      <c r="D174" s="99"/>
      <c r="E174" s="99"/>
      <c r="F174" s="99"/>
      <c r="G174" s="99"/>
    </row>
    <row r="175" spans="1:7">
      <c r="A175" s="99"/>
      <c r="B175" s="99"/>
      <c r="C175" s="99"/>
      <c r="D175" s="99"/>
      <c r="E175" s="99"/>
      <c r="F175" s="99"/>
      <c r="G175" s="99"/>
    </row>
    <row r="176" spans="1:7">
      <c r="A176" s="99"/>
      <c r="B176" s="99"/>
      <c r="C176" s="99"/>
      <c r="D176" s="99"/>
      <c r="E176" s="99"/>
      <c r="F176" s="99"/>
      <c r="G176" s="99"/>
    </row>
    <row r="177" spans="1:7">
      <c r="A177" s="99"/>
      <c r="B177" s="99"/>
      <c r="C177" s="99"/>
      <c r="D177" s="99"/>
      <c r="E177" s="99"/>
      <c r="F177" s="99"/>
      <c r="G177" s="99"/>
    </row>
    <row r="178" spans="1:7">
      <c r="A178" s="99"/>
      <c r="B178" s="99"/>
      <c r="C178" s="99"/>
      <c r="D178" s="99"/>
      <c r="E178" s="99"/>
      <c r="F178" s="99"/>
      <c r="G178" s="99"/>
    </row>
    <row r="179" spans="1:7">
      <c r="A179" s="99"/>
      <c r="B179" s="99"/>
      <c r="C179" s="99"/>
      <c r="D179" s="99"/>
      <c r="E179" s="99"/>
      <c r="F179" s="99"/>
      <c r="G179" s="99"/>
    </row>
    <row r="180" spans="1:7">
      <c r="A180" s="99"/>
      <c r="B180" s="99"/>
      <c r="C180" s="99"/>
      <c r="D180" s="99"/>
      <c r="E180" s="99"/>
      <c r="F180" s="99"/>
      <c r="G180" s="99"/>
    </row>
    <row r="181" spans="1:7">
      <c r="A181" s="99"/>
      <c r="B181" s="99"/>
      <c r="C181" s="99"/>
      <c r="D181" s="99"/>
      <c r="E181" s="99"/>
      <c r="F181" s="99"/>
      <c r="G181" s="99"/>
    </row>
    <row r="182" spans="1:7">
      <c r="A182" s="99"/>
      <c r="B182" s="99"/>
      <c r="C182" s="99"/>
      <c r="D182" s="99"/>
      <c r="E182" s="99"/>
      <c r="F182" s="99"/>
      <c r="G182" s="99"/>
    </row>
    <row r="183" spans="1:7">
      <c r="A183" s="99"/>
      <c r="B183" s="99"/>
      <c r="C183" s="99"/>
      <c r="D183" s="99"/>
      <c r="E183" s="99"/>
      <c r="F183" s="99"/>
      <c r="G183" s="99"/>
    </row>
    <row r="184" spans="1:7">
      <c r="A184" s="99"/>
      <c r="B184" s="99"/>
      <c r="C184" s="99"/>
      <c r="D184" s="99"/>
      <c r="E184" s="99"/>
      <c r="F184" s="99"/>
      <c r="G184" s="99"/>
    </row>
    <row r="185" spans="1:7">
      <c r="A185" s="99"/>
      <c r="B185" s="99"/>
      <c r="C185" s="99"/>
      <c r="D185" s="99"/>
      <c r="E185" s="99"/>
      <c r="F185" s="99"/>
      <c r="G185" s="99"/>
    </row>
    <row r="186" spans="1:7">
      <c r="A186" s="99"/>
      <c r="B186" s="99"/>
      <c r="C186" s="99"/>
      <c r="D186" s="99"/>
      <c r="E186" s="99"/>
      <c r="F186" s="99"/>
      <c r="G186" s="99"/>
    </row>
    <row r="187" spans="1:7">
      <c r="A187" s="99"/>
      <c r="B187" s="99"/>
      <c r="C187" s="99"/>
      <c r="D187" s="99"/>
      <c r="E187" s="99"/>
      <c r="F187" s="99"/>
      <c r="G187" s="99"/>
    </row>
    <row r="188" spans="1:7">
      <c r="A188" s="99"/>
      <c r="B188" s="99"/>
      <c r="C188" s="99"/>
      <c r="D188" s="99"/>
      <c r="E188" s="99"/>
      <c r="F188" s="99"/>
      <c r="G188" s="99"/>
    </row>
    <row r="189" spans="1:7">
      <c r="A189" s="99"/>
      <c r="B189" s="99"/>
      <c r="C189" s="99"/>
      <c r="D189" s="99"/>
      <c r="E189" s="99"/>
      <c r="F189" s="99"/>
      <c r="G189" s="99"/>
    </row>
    <row r="190" spans="1:7">
      <c r="A190" s="99"/>
      <c r="B190" s="99"/>
      <c r="C190" s="99"/>
      <c r="D190" s="99"/>
      <c r="E190" s="99"/>
      <c r="F190" s="99"/>
      <c r="G190" s="99"/>
    </row>
    <row r="191" spans="1:7">
      <c r="A191" s="99"/>
      <c r="B191" s="99"/>
      <c r="C191" s="99"/>
      <c r="D191" s="99"/>
      <c r="E191" s="99"/>
      <c r="F191" s="99"/>
      <c r="G191" s="99"/>
    </row>
    <row r="192" spans="1:7">
      <c r="A192" s="99"/>
      <c r="B192" s="99"/>
      <c r="C192" s="99"/>
      <c r="D192" s="99"/>
      <c r="E192" s="99"/>
      <c r="F192" s="99"/>
      <c r="G192" s="99"/>
    </row>
    <row r="193" spans="1:7">
      <c r="A193" s="99"/>
      <c r="B193" s="99"/>
      <c r="C193" s="99"/>
      <c r="D193" s="99"/>
      <c r="E193" s="99"/>
      <c r="F193" s="99"/>
      <c r="G193" s="99"/>
    </row>
    <row r="194" spans="1:7">
      <c r="A194" s="99"/>
      <c r="B194" s="99"/>
      <c r="C194" s="99"/>
      <c r="D194" s="99"/>
      <c r="E194" s="99"/>
      <c r="F194" s="99"/>
      <c r="G194" s="99"/>
    </row>
    <row r="195" spans="1:7">
      <c r="A195" s="99"/>
      <c r="B195" s="99"/>
      <c r="C195" s="99"/>
      <c r="D195" s="99"/>
      <c r="E195" s="99"/>
      <c r="F195" s="99"/>
      <c r="G195" s="99"/>
    </row>
    <row r="196" spans="1:7">
      <c r="A196" s="99"/>
      <c r="B196" s="99"/>
      <c r="C196" s="99"/>
      <c r="D196" s="99"/>
      <c r="E196" s="99"/>
      <c r="F196" s="99"/>
      <c r="G196" s="99"/>
    </row>
    <row r="197" spans="1:7">
      <c r="A197" s="99"/>
      <c r="B197" s="99"/>
      <c r="C197" s="99"/>
      <c r="D197" s="99"/>
      <c r="E197" s="99"/>
      <c r="F197" s="99"/>
      <c r="G197" s="99"/>
    </row>
    <row r="198" spans="1:7">
      <c r="A198" s="99"/>
      <c r="B198" s="99"/>
      <c r="C198" s="99"/>
      <c r="D198" s="99"/>
      <c r="E198" s="99"/>
      <c r="F198" s="99"/>
      <c r="G198" s="99"/>
    </row>
    <row r="199" spans="1:7">
      <c r="A199" s="99"/>
      <c r="B199" s="99"/>
      <c r="C199" s="99"/>
      <c r="D199" s="99"/>
      <c r="E199" s="99"/>
      <c r="F199" s="99"/>
      <c r="G199" s="99"/>
    </row>
    <row r="200" spans="1:7">
      <c r="A200" s="99"/>
      <c r="B200" s="99"/>
      <c r="C200" s="99"/>
      <c r="D200" s="99"/>
      <c r="E200" s="99"/>
      <c r="F200" s="99"/>
      <c r="G200" s="99"/>
    </row>
    <row r="201" spans="1:7">
      <c r="A201" s="99"/>
      <c r="B201" s="99"/>
      <c r="C201" s="99"/>
      <c r="D201" s="99"/>
      <c r="E201" s="99"/>
      <c r="F201" s="99"/>
      <c r="G201" s="99"/>
    </row>
    <row r="202" spans="1:7">
      <c r="A202" s="99"/>
      <c r="B202" s="99"/>
      <c r="C202" s="99"/>
      <c r="D202" s="99"/>
      <c r="E202" s="99"/>
      <c r="F202" s="99"/>
      <c r="G202" s="99"/>
    </row>
    <row r="203" spans="1:7">
      <c r="A203" s="99"/>
      <c r="B203" s="99"/>
      <c r="C203" s="99"/>
      <c r="D203" s="99"/>
      <c r="E203" s="99"/>
      <c r="F203" s="99"/>
      <c r="G203" s="99"/>
    </row>
    <row r="204" spans="1:7">
      <c r="A204" s="99"/>
      <c r="B204" s="99"/>
      <c r="C204" s="99"/>
      <c r="D204" s="99"/>
      <c r="E204" s="99"/>
      <c r="F204" s="99"/>
      <c r="G204" s="99"/>
    </row>
    <row r="205" spans="1:7">
      <c r="A205" s="99"/>
      <c r="B205" s="99"/>
      <c r="C205" s="99"/>
      <c r="D205" s="99"/>
      <c r="E205" s="99"/>
      <c r="F205" s="99"/>
      <c r="G205" s="99"/>
    </row>
    <row r="206" spans="1:7">
      <c r="A206" s="99"/>
      <c r="B206" s="99"/>
      <c r="C206" s="99"/>
      <c r="D206" s="99"/>
      <c r="E206" s="99"/>
      <c r="F206" s="99"/>
      <c r="G206" s="99"/>
    </row>
    <row r="207" spans="1:7">
      <c r="A207" s="99"/>
      <c r="B207" s="99"/>
      <c r="C207" s="99"/>
      <c r="D207" s="99"/>
      <c r="E207" s="99"/>
      <c r="F207" s="99"/>
      <c r="G207" s="99"/>
    </row>
    <row r="208" spans="1:7">
      <c r="A208" s="99"/>
      <c r="B208" s="99"/>
      <c r="C208" s="99"/>
      <c r="D208" s="99"/>
      <c r="E208" s="99"/>
      <c r="F208" s="99"/>
      <c r="G208" s="99"/>
    </row>
    <row r="209" spans="1:7">
      <c r="A209" s="99"/>
      <c r="B209" s="99"/>
      <c r="C209" s="99"/>
      <c r="D209" s="99"/>
      <c r="E209" s="99"/>
      <c r="F209" s="99"/>
      <c r="G209" s="99"/>
    </row>
    <row r="210" spans="1:7">
      <c r="A210" s="99"/>
      <c r="B210" s="99"/>
      <c r="C210" s="99"/>
      <c r="D210" s="99"/>
      <c r="E210" s="99"/>
      <c r="F210" s="99"/>
      <c r="G210" s="99"/>
    </row>
    <row r="211" spans="1:7">
      <c r="A211" s="99"/>
      <c r="B211" s="99"/>
      <c r="C211" s="99"/>
      <c r="D211" s="99"/>
      <c r="E211" s="99"/>
      <c r="F211" s="99"/>
      <c r="G211" s="99"/>
    </row>
    <row r="212" spans="1:7">
      <c r="A212" s="99"/>
      <c r="B212" s="99"/>
      <c r="C212" s="99"/>
      <c r="D212" s="99"/>
      <c r="E212" s="99"/>
      <c r="F212" s="99"/>
      <c r="G212" s="99"/>
    </row>
    <row r="213" spans="1:7">
      <c r="A213" s="99"/>
      <c r="B213" s="99"/>
      <c r="C213" s="99"/>
      <c r="D213" s="99"/>
      <c r="E213" s="99"/>
      <c r="F213" s="99"/>
      <c r="G213" s="99"/>
    </row>
    <row r="214" spans="1:7">
      <c r="A214" s="99"/>
      <c r="B214" s="99"/>
      <c r="C214" s="99"/>
      <c r="D214" s="99"/>
      <c r="E214" s="99"/>
      <c r="F214" s="99"/>
      <c r="G214" s="99"/>
    </row>
    <row r="215" spans="1:7">
      <c r="A215" s="99"/>
      <c r="B215" s="99"/>
      <c r="C215" s="99"/>
      <c r="D215" s="99"/>
      <c r="E215" s="99"/>
      <c r="F215" s="99"/>
      <c r="G215" s="99"/>
    </row>
    <row r="216" spans="1:7">
      <c r="A216" s="99"/>
      <c r="B216" s="99"/>
      <c r="C216" s="99"/>
      <c r="D216" s="99"/>
      <c r="E216" s="99"/>
      <c r="F216" s="99"/>
      <c r="G216" s="99"/>
    </row>
    <row r="217" spans="1:7">
      <c r="A217" s="99"/>
      <c r="B217" s="99"/>
      <c r="C217" s="99"/>
      <c r="D217" s="99"/>
      <c r="E217" s="99"/>
      <c r="F217" s="99"/>
      <c r="G217" s="99"/>
    </row>
    <row r="218" spans="1:7">
      <c r="A218" s="99"/>
      <c r="B218" s="99"/>
      <c r="C218" s="99"/>
      <c r="D218" s="99"/>
      <c r="E218" s="99"/>
      <c r="F218" s="99"/>
      <c r="G218" s="99"/>
    </row>
    <row r="219" spans="1:7">
      <c r="A219" s="99"/>
      <c r="B219" s="99"/>
      <c r="C219" s="99"/>
      <c r="D219" s="99"/>
      <c r="E219" s="99"/>
      <c r="F219" s="99"/>
      <c r="G219" s="99"/>
    </row>
    <row r="220" spans="1:7">
      <c r="A220" s="99"/>
      <c r="B220" s="99"/>
      <c r="C220" s="99"/>
      <c r="D220" s="99"/>
      <c r="E220" s="99"/>
      <c r="F220" s="99"/>
      <c r="G220" s="99"/>
    </row>
    <row r="221" spans="1:7">
      <c r="A221" s="99"/>
      <c r="B221" s="99"/>
      <c r="C221" s="99"/>
      <c r="D221" s="99"/>
      <c r="E221" s="99"/>
      <c r="F221" s="99"/>
      <c r="G221" s="99"/>
    </row>
    <row r="222" spans="1:7">
      <c r="A222" s="99"/>
      <c r="B222" s="99"/>
      <c r="C222" s="99"/>
      <c r="D222" s="99"/>
      <c r="E222" s="99"/>
      <c r="F222" s="99"/>
      <c r="G222" s="99"/>
    </row>
    <row r="223" spans="1:7">
      <c r="A223" s="99"/>
      <c r="B223" s="99"/>
      <c r="C223" s="99"/>
      <c r="D223" s="99"/>
      <c r="E223" s="99"/>
      <c r="F223" s="99"/>
      <c r="G223" s="99"/>
    </row>
    <row r="224" spans="1:7">
      <c r="A224" s="99"/>
      <c r="B224" s="99"/>
      <c r="C224" s="99"/>
      <c r="D224" s="99"/>
      <c r="E224" s="99"/>
      <c r="F224" s="99"/>
      <c r="G224" s="99"/>
    </row>
    <row r="225" spans="1:7">
      <c r="A225" s="99"/>
      <c r="B225" s="99"/>
      <c r="C225" s="99"/>
      <c r="D225" s="99"/>
      <c r="E225" s="99"/>
      <c r="F225" s="99"/>
      <c r="G225" s="99"/>
    </row>
    <row r="226" spans="1:7">
      <c r="A226" s="99"/>
      <c r="B226" s="99"/>
      <c r="C226" s="99"/>
      <c r="D226" s="99"/>
      <c r="E226" s="99"/>
      <c r="F226" s="99"/>
      <c r="G226" s="99"/>
    </row>
    <row r="227" spans="1:7">
      <c r="A227" s="99"/>
      <c r="B227" s="99"/>
      <c r="C227" s="99"/>
      <c r="D227" s="99"/>
      <c r="E227" s="99"/>
      <c r="F227" s="99"/>
      <c r="G227" s="99"/>
    </row>
    <row r="228" spans="1:7">
      <c r="A228" s="99"/>
      <c r="B228" s="99"/>
      <c r="C228" s="99"/>
      <c r="D228" s="99"/>
      <c r="E228" s="99"/>
      <c r="F228" s="99"/>
      <c r="G228" s="99"/>
    </row>
    <row r="229" spans="1:7">
      <c r="A229" s="99"/>
      <c r="B229" s="99"/>
      <c r="C229" s="99"/>
      <c r="D229" s="99"/>
      <c r="E229" s="99"/>
      <c r="F229" s="99"/>
      <c r="G229" s="99"/>
    </row>
    <row r="230" spans="1:7">
      <c r="A230" s="99"/>
      <c r="B230" s="99"/>
      <c r="C230" s="99"/>
      <c r="D230" s="99"/>
      <c r="E230" s="99"/>
      <c r="F230" s="99"/>
      <c r="G230" s="99"/>
    </row>
    <row r="231" spans="1:7">
      <c r="A231" s="99"/>
      <c r="B231" s="99"/>
      <c r="C231" s="99"/>
      <c r="D231" s="99"/>
      <c r="E231" s="99"/>
      <c r="F231" s="99"/>
      <c r="G231" s="99"/>
    </row>
    <row r="232" spans="1:7">
      <c r="A232" s="99"/>
      <c r="B232" s="99"/>
      <c r="C232" s="99"/>
      <c r="D232" s="99"/>
      <c r="E232" s="99"/>
      <c r="F232" s="99"/>
      <c r="G232" s="99"/>
    </row>
    <row r="233" spans="1:7">
      <c r="A233" s="99"/>
      <c r="B233" s="99"/>
      <c r="C233" s="99"/>
      <c r="D233" s="99"/>
      <c r="E233" s="99"/>
      <c r="F233" s="99"/>
      <c r="G233" s="99"/>
    </row>
    <row r="234" spans="1:7">
      <c r="A234" s="99"/>
      <c r="B234" s="99"/>
      <c r="C234" s="99"/>
      <c r="D234" s="99"/>
      <c r="E234" s="99"/>
      <c r="F234" s="99"/>
      <c r="G234" s="99"/>
    </row>
    <row r="235" spans="1:7">
      <c r="A235" s="99"/>
      <c r="B235" s="99"/>
      <c r="C235" s="99"/>
      <c r="D235" s="99"/>
      <c r="E235" s="99"/>
      <c r="F235" s="99"/>
      <c r="G235" s="99"/>
    </row>
    <row r="236" spans="1:7">
      <c r="A236" s="99"/>
      <c r="B236" s="99"/>
      <c r="C236" s="99"/>
      <c r="D236" s="99"/>
      <c r="E236" s="99"/>
      <c r="F236" s="99"/>
      <c r="G236" s="99"/>
    </row>
    <row r="237" spans="1:7">
      <c r="A237" s="99"/>
      <c r="B237" s="99"/>
      <c r="C237" s="99"/>
      <c r="D237" s="99"/>
      <c r="E237" s="99"/>
      <c r="F237" s="99"/>
      <c r="G237" s="99"/>
    </row>
    <row r="238" spans="1:7">
      <c r="A238" s="99"/>
      <c r="B238" s="99"/>
      <c r="C238" s="99"/>
      <c r="D238" s="99"/>
      <c r="E238" s="99"/>
      <c r="F238" s="99"/>
      <c r="G238" s="99"/>
    </row>
    <row r="239" spans="1:7">
      <c r="A239" s="99"/>
      <c r="B239" s="99"/>
      <c r="C239" s="99"/>
      <c r="D239" s="99"/>
      <c r="E239" s="99"/>
      <c r="F239" s="99"/>
      <c r="G239" s="99"/>
    </row>
    <row r="240" spans="1:7">
      <c r="A240" s="99"/>
      <c r="B240" s="99"/>
      <c r="C240" s="99"/>
      <c r="D240" s="99"/>
      <c r="E240" s="99"/>
      <c r="F240" s="99"/>
      <c r="G240" s="99"/>
    </row>
    <row r="241" spans="1:7">
      <c r="A241" s="99"/>
      <c r="B241" s="99"/>
      <c r="C241" s="99"/>
      <c r="D241" s="99"/>
      <c r="E241" s="99"/>
      <c r="F241" s="99"/>
      <c r="G241" s="99"/>
    </row>
    <row r="242" spans="1:7">
      <c r="A242" s="99"/>
      <c r="B242" s="99"/>
      <c r="C242" s="99"/>
      <c r="D242" s="99"/>
      <c r="E242" s="99"/>
      <c r="F242" s="99"/>
      <c r="G242" s="99"/>
    </row>
    <row r="243" spans="1:7">
      <c r="A243" s="99"/>
      <c r="B243" s="99"/>
      <c r="C243" s="99"/>
      <c r="D243" s="99"/>
      <c r="E243" s="99"/>
      <c r="F243" s="99"/>
      <c r="G243" s="99"/>
    </row>
    <row r="244" spans="1:7">
      <c r="A244" s="99"/>
      <c r="B244" s="99"/>
      <c r="C244" s="99"/>
      <c r="D244" s="99"/>
      <c r="E244" s="99"/>
      <c r="F244" s="99"/>
      <c r="G244" s="99"/>
    </row>
    <row r="245" spans="1:7">
      <c r="A245" s="99"/>
      <c r="B245" s="99"/>
      <c r="C245" s="99"/>
      <c r="D245" s="99"/>
      <c r="E245" s="99"/>
      <c r="F245" s="99"/>
      <c r="G245" s="99"/>
    </row>
    <row r="246" spans="1:7">
      <c r="A246" s="99"/>
      <c r="B246" s="99"/>
      <c r="C246" s="99"/>
      <c r="D246" s="99"/>
      <c r="E246" s="99"/>
      <c r="F246" s="99"/>
      <c r="G246" s="99"/>
    </row>
    <row r="247" spans="1:7">
      <c r="A247" s="99"/>
      <c r="B247" s="99"/>
      <c r="C247" s="99"/>
      <c r="D247" s="99"/>
      <c r="E247" s="99"/>
      <c r="F247" s="99"/>
      <c r="G247" s="99"/>
    </row>
    <row r="248" spans="1:7">
      <c r="A248" s="99"/>
      <c r="B248" s="99"/>
      <c r="C248" s="99"/>
      <c r="D248" s="99"/>
      <c r="E248" s="99"/>
      <c r="F248" s="99"/>
      <c r="G248" s="99"/>
    </row>
    <row r="249" spans="1:7">
      <c r="A249" s="99"/>
      <c r="B249" s="99"/>
      <c r="C249" s="99"/>
      <c r="D249" s="99"/>
      <c r="E249" s="99"/>
      <c r="F249" s="99"/>
      <c r="G249" s="99"/>
    </row>
    <row r="250" spans="1:7">
      <c r="A250" s="99"/>
      <c r="B250" s="99"/>
      <c r="C250" s="99"/>
      <c r="D250" s="99"/>
      <c r="E250" s="99"/>
      <c r="F250" s="99"/>
      <c r="G250" s="99"/>
    </row>
    <row r="251" spans="1:7">
      <c r="A251" s="99"/>
      <c r="B251" s="99"/>
      <c r="C251" s="99"/>
      <c r="D251" s="99"/>
      <c r="E251" s="99"/>
      <c r="F251" s="99"/>
      <c r="G251" s="99"/>
    </row>
    <row r="252" spans="1:7">
      <c r="A252" s="99"/>
      <c r="B252" s="99"/>
      <c r="C252" s="99"/>
      <c r="D252" s="99"/>
      <c r="E252" s="99"/>
      <c r="F252" s="99"/>
      <c r="G252" s="99"/>
    </row>
    <row r="253" spans="1:7">
      <c r="A253" s="99"/>
      <c r="B253" s="99"/>
      <c r="C253" s="99"/>
      <c r="D253" s="99"/>
      <c r="E253" s="99"/>
      <c r="F253" s="99"/>
      <c r="G253" s="99"/>
    </row>
    <row r="254" spans="1:7">
      <c r="A254" s="99"/>
      <c r="B254" s="99"/>
      <c r="C254" s="99"/>
      <c r="D254" s="99"/>
      <c r="E254" s="99"/>
      <c r="F254" s="99"/>
      <c r="G254" s="99"/>
    </row>
    <row r="255" spans="1:7">
      <c r="A255" s="99"/>
      <c r="B255" s="99"/>
      <c r="C255" s="99"/>
      <c r="D255" s="99"/>
      <c r="E255" s="99"/>
      <c r="F255" s="99"/>
      <c r="G255" s="99"/>
    </row>
    <row r="256" spans="1:7">
      <c r="A256" s="99"/>
      <c r="B256" s="99"/>
      <c r="C256" s="99"/>
      <c r="D256" s="99"/>
      <c r="E256" s="99"/>
      <c r="F256" s="99"/>
      <c r="G256" s="99"/>
    </row>
    <row r="257" spans="1:7">
      <c r="A257" s="99"/>
      <c r="B257" s="99"/>
      <c r="C257" s="99"/>
      <c r="D257" s="99"/>
      <c r="E257" s="99"/>
      <c r="F257" s="99"/>
      <c r="G257" s="99"/>
    </row>
    <row r="258" spans="1:7">
      <c r="A258" s="99"/>
      <c r="B258" s="99"/>
      <c r="C258" s="99"/>
      <c r="D258" s="99"/>
      <c r="E258" s="99"/>
      <c r="F258" s="99"/>
      <c r="G258" s="99"/>
    </row>
    <row r="259" spans="1:7">
      <c r="A259" s="99"/>
      <c r="B259" s="99"/>
      <c r="C259" s="99"/>
      <c r="D259" s="99"/>
      <c r="E259" s="99"/>
      <c r="F259" s="99"/>
      <c r="G259" s="99"/>
    </row>
    <row r="260" spans="1:7">
      <c r="A260" s="99"/>
      <c r="B260" s="99"/>
      <c r="C260" s="99"/>
      <c r="D260" s="99"/>
      <c r="E260" s="99"/>
      <c r="F260" s="99"/>
      <c r="G260" s="99"/>
    </row>
    <row r="261" spans="1:7">
      <c r="A261" s="99"/>
      <c r="B261" s="99"/>
      <c r="C261" s="99"/>
      <c r="D261" s="99"/>
      <c r="E261" s="99"/>
      <c r="F261" s="99"/>
      <c r="G261" s="99"/>
    </row>
    <row r="262" spans="1:7">
      <c r="A262" s="99"/>
      <c r="B262" s="99"/>
      <c r="C262" s="99"/>
      <c r="D262" s="99"/>
      <c r="E262" s="99"/>
      <c r="F262" s="99"/>
      <c r="G262" s="99"/>
    </row>
    <row r="263" spans="1:7">
      <c r="A263" s="99"/>
      <c r="B263" s="99"/>
      <c r="C263" s="99"/>
      <c r="D263" s="99"/>
      <c r="E263" s="99"/>
      <c r="F263" s="99"/>
      <c r="G263" s="99"/>
    </row>
    <row r="264" spans="1:7">
      <c r="A264" s="99"/>
      <c r="B264" s="99"/>
      <c r="C264" s="99"/>
      <c r="D264" s="99"/>
      <c r="E264" s="99"/>
      <c r="F264" s="99"/>
      <c r="G264" s="99"/>
    </row>
    <row r="265" spans="1:7">
      <c r="A265" s="99"/>
      <c r="B265" s="99"/>
      <c r="C265" s="99"/>
      <c r="D265" s="99"/>
      <c r="E265" s="99"/>
      <c r="F265" s="99"/>
      <c r="G265" s="99"/>
    </row>
    <row r="266" spans="1:7">
      <c r="A266" s="99"/>
      <c r="B266" s="99"/>
      <c r="C266" s="99"/>
      <c r="D266" s="99"/>
      <c r="E266" s="99"/>
      <c r="F266" s="99"/>
      <c r="G266" s="99"/>
    </row>
    <row r="267" spans="1:7">
      <c r="A267" s="99"/>
      <c r="B267" s="99"/>
      <c r="C267" s="99"/>
      <c r="D267" s="99"/>
      <c r="E267" s="99"/>
      <c r="F267" s="99"/>
      <c r="G267" s="99"/>
    </row>
    <row r="268" spans="1:7">
      <c r="A268" s="99"/>
      <c r="B268" s="99"/>
      <c r="C268" s="99"/>
      <c r="D268" s="99"/>
      <c r="E268" s="99"/>
      <c r="F268" s="99"/>
      <c r="G268" s="99"/>
    </row>
    <row r="269" spans="1:7">
      <c r="A269" s="99"/>
      <c r="B269" s="99"/>
      <c r="C269" s="99"/>
      <c r="D269" s="99"/>
      <c r="E269" s="99"/>
      <c r="F269" s="99"/>
      <c r="G269" s="99"/>
    </row>
    <row r="270" spans="1:7">
      <c r="A270" s="99"/>
      <c r="B270" s="99"/>
      <c r="C270" s="99"/>
      <c r="D270" s="99"/>
      <c r="E270" s="99"/>
      <c r="F270" s="99"/>
      <c r="G270" s="99"/>
    </row>
    <row r="271" spans="1:7">
      <c r="A271" s="99"/>
      <c r="B271" s="99"/>
      <c r="C271" s="99"/>
      <c r="D271" s="99"/>
      <c r="E271" s="99"/>
      <c r="F271" s="99"/>
      <c r="G271" s="99"/>
    </row>
    <row r="272" spans="1:7">
      <c r="A272" s="99"/>
      <c r="B272" s="99"/>
      <c r="C272" s="99"/>
      <c r="D272" s="99"/>
      <c r="E272" s="99"/>
      <c r="F272" s="99"/>
      <c r="G272" s="99"/>
    </row>
    <row r="273" spans="1:7">
      <c r="A273" s="99"/>
      <c r="B273" s="99"/>
      <c r="C273" s="99"/>
      <c r="D273" s="99"/>
      <c r="E273" s="99"/>
      <c r="F273" s="99"/>
      <c r="G273" s="99"/>
    </row>
    <row r="274" spans="1:7">
      <c r="A274" s="99"/>
      <c r="B274" s="99"/>
      <c r="C274" s="99"/>
      <c r="D274" s="99"/>
      <c r="E274" s="99"/>
      <c r="F274" s="99"/>
      <c r="G274" s="99"/>
    </row>
    <row r="275" spans="1:7">
      <c r="A275" s="99"/>
      <c r="B275" s="99"/>
      <c r="C275" s="99"/>
      <c r="D275" s="99"/>
      <c r="E275" s="99"/>
      <c r="F275" s="99"/>
      <c r="G275" s="99"/>
    </row>
    <row r="276" spans="1:7">
      <c r="A276" s="99"/>
      <c r="B276" s="99"/>
      <c r="C276" s="99"/>
      <c r="D276" s="99"/>
      <c r="E276" s="99"/>
      <c r="F276" s="99"/>
      <c r="G276" s="99"/>
    </row>
    <row r="277" spans="1:7">
      <c r="A277" s="99"/>
      <c r="B277" s="99"/>
      <c r="C277" s="99"/>
      <c r="D277" s="99"/>
      <c r="E277" s="99"/>
      <c r="F277" s="99"/>
      <c r="G277" s="99"/>
    </row>
    <row r="278" spans="1:7">
      <c r="A278" s="99"/>
      <c r="B278" s="99"/>
      <c r="C278" s="99"/>
      <c r="D278" s="99"/>
      <c r="E278" s="99"/>
      <c r="F278" s="99"/>
      <c r="G278" s="99"/>
    </row>
    <row r="279" spans="1:7">
      <c r="A279" s="99"/>
      <c r="B279" s="99"/>
      <c r="C279" s="99"/>
      <c r="D279" s="99"/>
      <c r="E279" s="99"/>
      <c r="F279" s="99"/>
      <c r="G279" s="99"/>
    </row>
    <row r="280" spans="1:7">
      <c r="A280" s="99"/>
      <c r="B280" s="99"/>
      <c r="C280" s="99"/>
      <c r="D280" s="99"/>
      <c r="E280" s="99"/>
      <c r="F280" s="99"/>
      <c r="G280" s="99"/>
    </row>
    <row r="281" spans="1:7">
      <c r="A281" s="99"/>
      <c r="B281" s="99"/>
      <c r="C281" s="99"/>
      <c r="D281" s="99"/>
      <c r="E281" s="99"/>
      <c r="F281" s="99"/>
      <c r="G281" s="99"/>
    </row>
    <row r="282" spans="1:7">
      <c r="A282" s="99"/>
      <c r="B282" s="99"/>
      <c r="C282" s="99"/>
      <c r="D282" s="99"/>
      <c r="E282" s="99"/>
      <c r="F282" s="99"/>
      <c r="G282" s="99"/>
    </row>
    <row r="283" spans="1:7">
      <c r="A283" s="99"/>
      <c r="B283" s="99"/>
      <c r="C283" s="99"/>
      <c r="D283" s="99"/>
      <c r="E283" s="99"/>
      <c r="F283" s="99"/>
      <c r="G283" s="99"/>
    </row>
    <row r="284" spans="1:7">
      <c r="A284" s="99"/>
      <c r="B284" s="99"/>
      <c r="C284" s="99"/>
      <c r="D284" s="99"/>
      <c r="E284" s="99"/>
      <c r="F284" s="99"/>
      <c r="G284" s="99"/>
    </row>
    <row r="285" spans="1:7">
      <c r="A285" s="99"/>
      <c r="B285" s="99"/>
      <c r="C285" s="99"/>
      <c r="D285" s="99"/>
      <c r="E285" s="99"/>
      <c r="F285" s="99"/>
      <c r="G285" s="99"/>
    </row>
    <row r="286" spans="1:7">
      <c r="A286" s="99"/>
      <c r="B286" s="99"/>
      <c r="C286" s="99"/>
      <c r="D286" s="99"/>
      <c r="E286" s="99"/>
      <c r="F286" s="99"/>
      <c r="G286" s="99"/>
    </row>
    <row r="287" spans="1:7">
      <c r="A287" s="99"/>
      <c r="B287" s="99"/>
      <c r="C287" s="99"/>
      <c r="D287" s="99"/>
      <c r="E287" s="99"/>
      <c r="F287" s="99"/>
      <c r="G287" s="99"/>
    </row>
    <row r="288" spans="1:7">
      <c r="A288" s="99"/>
      <c r="B288" s="99"/>
      <c r="C288" s="99"/>
      <c r="D288" s="99"/>
      <c r="E288" s="99"/>
      <c r="F288" s="99"/>
      <c r="G288" s="99"/>
    </row>
    <row r="289" spans="1:7">
      <c r="A289" s="99"/>
      <c r="B289" s="99"/>
      <c r="C289" s="99"/>
      <c r="D289" s="99"/>
      <c r="E289" s="99"/>
      <c r="F289" s="99"/>
      <c r="G289" s="99"/>
    </row>
    <row r="290" spans="1:7">
      <c r="A290" s="99"/>
      <c r="B290" s="99"/>
      <c r="C290" s="99"/>
      <c r="D290" s="99"/>
      <c r="E290" s="99"/>
      <c r="F290" s="99"/>
      <c r="G290" s="99"/>
    </row>
    <row r="291" spans="1:7">
      <c r="A291" s="99"/>
      <c r="B291" s="99"/>
      <c r="C291" s="99"/>
      <c r="D291" s="99"/>
      <c r="E291" s="99"/>
      <c r="F291" s="99"/>
      <c r="G291" s="99"/>
    </row>
    <row r="292" spans="1:7">
      <c r="A292" s="99"/>
      <c r="B292" s="99"/>
      <c r="C292" s="99"/>
      <c r="D292" s="99"/>
      <c r="E292" s="99"/>
      <c r="F292" s="99"/>
      <c r="G292" s="99"/>
    </row>
    <row r="293" spans="1:7">
      <c r="A293" s="99"/>
      <c r="B293" s="99"/>
      <c r="C293" s="99"/>
      <c r="D293" s="99"/>
      <c r="E293" s="99"/>
      <c r="F293" s="99"/>
      <c r="G293" s="99"/>
    </row>
    <row r="294" spans="1:7">
      <c r="A294" s="99"/>
      <c r="B294" s="99"/>
      <c r="C294" s="99"/>
      <c r="D294" s="99"/>
      <c r="E294" s="99"/>
      <c r="F294" s="99"/>
      <c r="G294" s="99"/>
    </row>
    <row r="295" spans="1:7">
      <c r="A295" s="99"/>
      <c r="B295" s="99"/>
      <c r="C295" s="99"/>
      <c r="D295" s="99"/>
      <c r="E295" s="99"/>
      <c r="F295" s="99"/>
      <c r="G295" s="99"/>
    </row>
    <row r="296" spans="1:7">
      <c r="A296" s="99"/>
      <c r="B296" s="99"/>
      <c r="C296" s="99"/>
      <c r="D296" s="99"/>
      <c r="E296" s="99"/>
      <c r="F296" s="99"/>
      <c r="G296" s="99"/>
    </row>
    <row r="297" spans="1:7">
      <c r="A297" s="99"/>
      <c r="B297" s="99"/>
      <c r="C297" s="99"/>
      <c r="D297" s="99"/>
      <c r="E297" s="99"/>
      <c r="F297" s="99"/>
      <c r="G297" s="99"/>
    </row>
    <row r="298" spans="1:7">
      <c r="A298" s="99"/>
      <c r="B298" s="99"/>
      <c r="C298" s="99"/>
      <c r="D298" s="99"/>
      <c r="E298" s="99"/>
      <c r="F298" s="99"/>
      <c r="G298" s="99"/>
    </row>
    <row r="299" spans="1:7">
      <c r="A299" s="99"/>
      <c r="B299" s="99"/>
      <c r="C299" s="99"/>
      <c r="D299" s="99"/>
      <c r="E299" s="99"/>
      <c r="F299" s="99"/>
      <c r="G299" s="99"/>
    </row>
    <row r="300" spans="1:7">
      <c r="A300" s="99"/>
      <c r="B300" s="99"/>
      <c r="C300" s="99"/>
      <c r="D300" s="99"/>
      <c r="E300" s="99"/>
      <c r="F300" s="99"/>
      <c r="G300" s="99"/>
    </row>
    <row r="301" spans="1:7">
      <c r="A301" s="99"/>
      <c r="B301" s="99"/>
      <c r="C301" s="99"/>
      <c r="D301" s="99"/>
      <c r="E301" s="99"/>
      <c r="F301" s="99"/>
      <c r="G301" s="99"/>
    </row>
    <row r="302" spans="1:7">
      <c r="A302" s="99"/>
      <c r="B302" s="99"/>
      <c r="C302" s="99"/>
      <c r="D302" s="99"/>
      <c r="E302" s="99"/>
      <c r="F302" s="99"/>
      <c r="G302" s="99"/>
    </row>
    <row r="303" spans="1:7">
      <c r="A303" s="99"/>
      <c r="B303" s="99"/>
      <c r="C303" s="99"/>
      <c r="D303" s="99"/>
      <c r="E303" s="99"/>
      <c r="F303" s="99"/>
      <c r="G303" s="99"/>
    </row>
    <row r="304" spans="1:7">
      <c r="A304" s="99"/>
      <c r="B304" s="99"/>
      <c r="C304" s="99"/>
      <c r="D304" s="99"/>
      <c r="E304" s="99"/>
      <c r="F304" s="99"/>
      <c r="G304" s="99"/>
    </row>
    <row r="305" spans="1:7">
      <c r="A305" s="99"/>
      <c r="B305" s="99"/>
      <c r="C305" s="99"/>
      <c r="D305" s="99"/>
      <c r="E305" s="99"/>
      <c r="F305" s="99"/>
      <c r="G305" s="99"/>
    </row>
    <row r="306" spans="1:7">
      <c r="A306" s="99"/>
      <c r="B306" s="99"/>
      <c r="C306" s="99"/>
      <c r="D306" s="99"/>
      <c r="E306" s="99"/>
      <c r="F306" s="99"/>
      <c r="G306" s="99"/>
    </row>
    <row r="307" spans="1:7">
      <c r="A307" s="99"/>
      <c r="B307" s="99"/>
      <c r="C307" s="99"/>
      <c r="D307" s="99"/>
      <c r="E307" s="99"/>
      <c r="F307" s="99"/>
      <c r="G307" s="99"/>
    </row>
    <row r="308" spans="1:7">
      <c r="A308" s="99"/>
      <c r="B308" s="99"/>
      <c r="C308" s="99"/>
      <c r="D308" s="99"/>
      <c r="E308" s="99"/>
      <c r="F308" s="99"/>
      <c r="G308" s="99"/>
    </row>
    <row r="309" spans="1:7">
      <c r="A309" s="99"/>
      <c r="B309" s="99"/>
      <c r="C309" s="99"/>
      <c r="D309" s="99"/>
      <c r="E309" s="99"/>
      <c r="F309" s="99"/>
      <c r="G309" s="99"/>
    </row>
    <row r="310" spans="1:7">
      <c r="A310" s="99"/>
      <c r="B310" s="99"/>
      <c r="C310" s="99"/>
      <c r="D310" s="99"/>
      <c r="E310" s="99"/>
      <c r="F310" s="99"/>
      <c r="G310" s="99"/>
    </row>
    <row r="311" spans="1:7">
      <c r="A311" s="99"/>
      <c r="B311" s="99"/>
      <c r="C311" s="99"/>
      <c r="D311" s="99"/>
      <c r="E311" s="99"/>
      <c r="F311" s="99"/>
      <c r="G311" s="99"/>
    </row>
    <row r="312" spans="1:7">
      <c r="A312" s="99"/>
      <c r="B312" s="99"/>
      <c r="C312" s="99"/>
      <c r="D312" s="99"/>
      <c r="E312" s="99"/>
      <c r="F312" s="99"/>
      <c r="G312" s="99"/>
    </row>
    <row r="313" spans="1:7">
      <c r="A313" s="99"/>
      <c r="B313" s="99"/>
      <c r="C313" s="99"/>
      <c r="D313" s="99"/>
      <c r="E313" s="99"/>
      <c r="F313" s="99"/>
      <c r="G313" s="99"/>
    </row>
    <row r="314" spans="1:7">
      <c r="A314" s="99"/>
      <c r="B314" s="99"/>
      <c r="C314" s="99"/>
      <c r="D314" s="99"/>
      <c r="E314" s="99"/>
      <c r="F314" s="99"/>
      <c r="G314" s="99"/>
    </row>
    <row r="315" spans="1:7">
      <c r="A315" s="99"/>
      <c r="B315" s="99"/>
      <c r="C315" s="99"/>
      <c r="D315" s="99"/>
      <c r="E315" s="99"/>
      <c r="F315" s="99"/>
      <c r="G315" s="99"/>
    </row>
    <row r="316" spans="1:7">
      <c r="A316" s="99"/>
      <c r="B316" s="99"/>
      <c r="C316" s="99"/>
      <c r="D316" s="99"/>
      <c r="E316" s="99"/>
      <c r="F316" s="99"/>
      <c r="G316" s="99"/>
    </row>
    <row r="317" spans="1:7">
      <c r="A317" s="99"/>
      <c r="B317" s="99"/>
      <c r="C317" s="99"/>
      <c r="D317" s="99"/>
      <c r="E317" s="99"/>
      <c r="F317" s="99"/>
      <c r="G317" s="99"/>
    </row>
    <row r="318" spans="1:7">
      <c r="A318" s="99"/>
      <c r="B318" s="99"/>
      <c r="C318" s="99"/>
      <c r="D318" s="99"/>
      <c r="E318" s="99"/>
      <c r="F318" s="99"/>
      <c r="G318" s="99"/>
    </row>
    <row r="319" spans="1:7">
      <c r="A319" s="99"/>
      <c r="B319" s="99"/>
      <c r="C319" s="99"/>
      <c r="D319" s="99"/>
      <c r="E319" s="99"/>
      <c r="F319" s="99"/>
      <c r="G319" s="99"/>
    </row>
    <row r="320" spans="1:7">
      <c r="A320" s="99"/>
      <c r="B320" s="99"/>
      <c r="C320" s="99"/>
      <c r="D320" s="99"/>
      <c r="E320" s="99"/>
      <c r="F320" s="99"/>
      <c r="G320" s="99"/>
    </row>
    <row r="321" spans="1:7">
      <c r="A321" s="99"/>
      <c r="B321" s="99"/>
      <c r="C321" s="99"/>
      <c r="D321" s="99"/>
      <c r="E321" s="99"/>
      <c r="F321" s="99"/>
      <c r="G321" s="99"/>
    </row>
    <row r="322" spans="1:7">
      <c r="A322" s="99"/>
      <c r="B322" s="99"/>
      <c r="C322" s="99"/>
      <c r="D322" s="99"/>
      <c r="E322" s="99"/>
      <c r="F322" s="99"/>
      <c r="G322" s="99"/>
    </row>
    <row r="323" spans="1:7">
      <c r="A323" s="99"/>
      <c r="B323" s="99"/>
      <c r="C323" s="99"/>
      <c r="D323" s="99"/>
      <c r="E323" s="99"/>
      <c r="F323" s="99"/>
      <c r="G323" s="99"/>
    </row>
    <row r="324" spans="1:7">
      <c r="A324" s="99"/>
      <c r="B324" s="99"/>
      <c r="C324" s="99"/>
      <c r="D324" s="99"/>
      <c r="E324" s="99"/>
      <c r="F324" s="99"/>
      <c r="G324" s="99"/>
    </row>
    <row r="325" spans="1:7">
      <c r="A325" s="99"/>
      <c r="B325" s="99"/>
      <c r="C325" s="99"/>
      <c r="D325" s="99"/>
      <c r="E325" s="99"/>
      <c r="F325" s="99"/>
      <c r="G325" s="99"/>
    </row>
    <row r="326" spans="1:7">
      <c r="A326" s="99"/>
      <c r="B326" s="99"/>
      <c r="C326" s="99"/>
      <c r="D326" s="99"/>
      <c r="E326" s="99"/>
      <c r="F326" s="99"/>
      <c r="G326" s="99"/>
    </row>
    <row r="327" spans="1:7">
      <c r="A327" s="99"/>
      <c r="B327" s="99"/>
      <c r="C327" s="99"/>
      <c r="D327" s="99"/>
      <c r="E327" s="99"/>
      <c r="F327" s="99"/>
      <c r="G327" s="99"/>
    </row>
    <row r="328" spans="1:7">
      <c r="A328" s="99"/>
      <c r="B328" s="99"/>
      <c r="C328" s="99"/>
      <c r="D328" s="99"/>
      <c r="E328" s="99"/>
      <c r="F328" s="99"/>
      <c r="G328" s="99"/>
    </row>
    <row r="329" spans="1:7">
      <c r="A329" s="99"/>
      <c r="B329" s="99"/>
      <c r="C329" s="99"/>
      <c r="D329" s="99"/>
      <c r="E329" s="99"/>
      <c r="F329" s="99"/>
      <c r="G329" s="99"/>
    </row>
    <row r="330" spans="1:7">
      <c r="A330" s="99"/>
      <c r="B330" s="99"/>
      <c r="C330" s="99"/>
      <c r="D330" s="99"/>
      <c r="E330" s="99"/>
      <c r="F330" s="99"/>
      <c r="G330" s="99"/>
    </row>
    <row r="331" spans="1:7">
      <c r="A331" s="99"/>
      <c r="B331" s="99"/>
      <c r="C331" s="99"/>
      <c r="D331" s="99"/>
      <c r="E331" s="99"/>
      <c r="F331" s="99"/>
      <c r="G331" s="99"/>
    </row>
    <row r="332" spans="1:7">
      <c r="A332" s="99"/>
      <c r="B332" s="99"/>
      <c r="C332" s="99"/>
      <c r="D332" s="99"/>
      <c r="E332" s="99"/>
      <c r="F332" s="99"/>
      <c r="G332" s="99"/>
    </row>
    <row r="333" spans="1:7">
      <c r="A333" s="99"/>
      <c r="B333" s="99"/>
      <c r="C333" s="99"/>
      <c r="D333" s="99"/>
      <c r="E333" s="99"/>
      <c r="F333" s="99"/>
      <c r="G333" s="99"/>
    </row>
    <row r="334" spans="1:7">
      <c r="A334" s="99"/>
      <c r="B334" s="99"/>
      <c r="C334" s="99"/>
      <c r="D334" s="99"/>
      <c r="E334" s="99"/>
      <c r="F334" s="99"/>
      <c r="G334" s="99"/>
    </row>
    <row r="335" spans="1:7">
      <c r="A335" s="99"/>
      <c r="B335" s="99"/>
      <c r="C335" s="99"/>
      <c r="D335" s="99"/>
      <c r="E335" s="99"/>
      <c r="F335" s="99"/>
      <c r="G335" s="99"/>
    </row>
    <row r="336" spans="1:7">
      <c r="A336" s="99"/>
      <c r="B336" s="99"/>
      <c r="C336" s="99"/>
      <c r="D336" s="99"/>
      <c r="E336" s="99"/>
      <c r="F336" s="99"/>
      <c r="G336" s="99"/>
    </row>
    <row r="337" spans="1:7">
      <c r="A337" s="99"/>
      <c r="B337" s="99"/>
      <c r="C337" s="99"/>
      <c r="D337" s="99"/>
      <c r="E337" s="99"/>
      <c r="F337" s="99"/>
      <c r="G337" s="99"/>
    </row>
    <row r="338" spans="1:7">
      <c r="A338" s="99"/>
      <c r="B338" s="99"/>
      <c r="C338" s="99"/>
      <c r="D338" s="99"/>
      <c r="E338" s="99"/>
      <c r="F338" s="99"/>
      <c r="G338" s="99"/>
    </row>
    <row r="339" spans="1:7">
      <c r="A339" s="99"/>
      <c r="B339" s="99"/>
      <c r="C339" s="99"/>
      <c r="D339" s="99"/>
      <c r="E339" s="99"/>
      <c r="F339" s="99"/>
      <c r="G339" s="99"/>
    </row>
    <row r="340" spans="1:7">
      <c r="A340" s="99"/>
      <c r="B340" s="99"/>
      <c r="C340" s="99"/>
      <c r="D340" s="99"/>
      <c r="E340" s="99"/>
      <c r="F340" s="99"/>
      <c r="G340" s="99"/>
    </row>
    <row r="341" spans="1:7">
      <c r="A341" s="99"/>
      <c r="B341" s="99"/>
      <c r="C341" s="99"/>
      <c r="D341" s="99"/>
      <c r="E341" s="99"/>
      <c r="F341" s="99"/>
      <c r="G341" s="99"/>
    </row>
    <row r="342" spans="1:7">
      <c r="A342" s="99"/>
      <c r="B342" s="99"/>
      <c r="C342" s="99"/>
      <c r="D342" s="99"/>
      <c r="E342" s="99"/>
      <c r="F342" s="99"/>
      <c r="G342" s="99"/>
    </row>
    <row r="343" spans="1:7">
      <c r="A343" s="99"/>
      <c r="B343" s="99"/>
      <c r="C343" s="99"/>
      <c r="D343" s="99"/>
      <c r="E343" s="99"/>
      <c r="F343" s="99"/>
      <c r="G343" s="99"/>
    </row>
    <row r="344" spans="1:7">
      <c r="A344" s="99"/>
      <c r="B344" s="99"/>
      <c r="C344" s="99"/>
      <c r="D344" s="99"/>
      <c r="E344" s="99"/>
      <c r="F344" s="99"/>
      <c r="G344" s="99"/>
    </row>
    <row r="345" spans="1:7">
      <c r="A345" s="99"/>
      <c r="B345" s="99"/>
      <c r="C345" s="99"/>
      <c r="D345" s="99"/>
      <c r="E345" s="99"/>
      <c r="F345" s="99"/>
      <c r="G345" s="99"/>
    </row>
    <row r="346" spans="1:7">
      <c r="A346" s="99"/>
      <c r="B346" s="99"/>
      <c r="C346" s="99"/>
      <c r="D346" s="99"/>
      <c r="E346" s="99"/>
      <c r="F346" s="99"/>
      <c r="G346" s="99"/>
    </row>
    <row r="347" spans="1:7">
      <c r="A347" s="99"/>
      <c r="B347" s="99"/>
      <c r="C347" s="99"/>
      <c r="D347" s="99"/>
      <c r="E347" s="99"/>
      <c r="F347" s="99"/>
      <c r="G347" s="99"/>
    </row>
    <row r="348" spans="1:7">
      <c r="A348" s="99"/>
      <c r="B348" s="99"/>
      <c r="C348" s="99"/>
      <c r="D348" s="99"/>
      <c r="E348" s="99"/>
      <c r="F348" s="99"/>
      <c r="G348" s="99"/>
    </row>
    <row r="349" spans="1:7">
      <c r="A349" s="99"/>
      <c r="B349" s="99"/>
      <c r="C349" s="99"/>
      <c r="D349" s="99"/>
      <c r="E349" s="99"/>
      <c r="F349" s="99"/>
      <c r="G349" s="99"/>
    </row>
    <row r="350" spans="1:7">
      <c r="A350" s="99"/>
      <c r="B350" s="99"/>
      <c r="C350" s="99"/>
      <c r="D350" s="99"/>
      <c r="E350" s="99"/>
      <c r="F350" s="99"/>
      <c r="G350" s="99"/>
    </row>
    <row r="351" spans="1:7">
      <c r="A351" s="99"/>
      <c r="B351" s="99"/>
      <c r="C351" s="99"/>
      <c r="D351" s="99"/>
      <c r="E351" s="99"/>
      <c r="F351" s="99"/>
      <c r="G351" s="99"/>
    </row>
    <row r="352" spans="1:7">
      <c r="A352" s="99"/>
      <c r="B352" s="99"/>
      <c r="C352" s="99"/>
      <c r="D352" s="99"/>
      <c r="E352" s="99"/>
      <c r="F352" s="99"/>
      <c r="G352" s="99"/>
    </row>
    <row r="353" spans="1:7">
      <c r="A353" s="99"/>
      <c r="B353" s="99"/>
      <c r="C353" s="99"/>
      <c r="D353" s="99"/>
      <c r="E353" s="99"/>
      <c r="F353" s="99"/>
      <c r="G353" s="99"/>
    </row>
    <row r="354" spans="1:7">
      <c r="A354" s="99"/>
      <c r="B354" s="99"/>
      <c r="C354" s="99"/>
      <c r="D354" s="99"/>
      <c r="E354" s="99"/>
      <c r="F354" s="99"/>
      <c r="G354" s="99"/>
    </row>
    <row r="355" spans="1:7">
      <c r="A355" s="99"/>
      <c r="B355" s="99"/>
      <c r="C355" s="99"/>
      <c r="D355" s="99"/>
      <c r="E355" s="99"/>
      <c r="F355" s="99"/>
      <c r="G355" s="99"/>
    </row>
    <row r="356" spans="1:7">
      <c r="A356" s="99"/>
      <c r="B356" s="99"/>
      <c r="C356" s="99"/>
      <c r="D356" s="99"/>
      <c r="E356" s="99"/>
      <c r="F356" s="99"/>
      <c r="G356" s="99"/>
    </row>
    <row r="357" spans="1:7">
      <c r="A357" s="99"/>
      <c r="B357" s="99"/>
      <c r="C357" s="99"/>
      <c r="D357" s="99"/>
      <c r="E357" s="99"/>
      <c r="F357" s="99"/>
      <c r="G357" s="99"/>
    </row>
    <row r="358" spans="1:7">
      <c r="A358" s="99"/>
      <c r="B358" s="99"/>
      <c r="C358" s="99"/>
      <c r="D358" s="99"/>
      <c r="E358" s="99"/>
      <c r="F358" s="99"/>
      <c r="G358" s="99"/>
    </row>
    <row r="359" spans="1:7">
      <c r="A359" s="99"/>
      <c r="B359" s="99"/>
      <c r="C359" s="99"/>
      <c r="D359" s="99"/>
      <c r="E359" s="99"/>
      <c r="F359" s="99"/>
      <c r="G359" s="99"/>
    </row>
    <row r="360" spans="1:7">
      <c r="A360" s="99"/>
      <c r="B360" s="99"/>
      <c r="C360" s="99"/>
      <c r="D360" s="99"/>
      <c r="E360" s="99"/>
      <c r="F360" s="99"/>
      <c r="G360" s="99"/>
    </row>
    <row r="361" spans="1:7">
      <c r="A361" s="99"/>
      <c r="B361" s="99"/>
      <c r="C361" s="99"/>
      <c r="D361" s="99"/>
      <c r="E361" s="99"/>
      <c r="F361" s="99"/>
      <c r="G361" s="99"/>
    </row>
    <row r="362" spans="1:7">
      <c r="A362" s="99"/>
      <c r="B362" s="99"/>
      <c r="C362" s="99"/>
      <c r="D362" s="99"/>
      <c r="E362" s="99"/>
      <c r="F362" s="99"/>
      <c r="G362" s="99"/>
    </row>
    <row r="363" spans="1:7">
      <c r="A363" s="99"/>
      <c r="B363" s="99"/>
      <c r="C363" s="99"/>
      <c r="D363" s="99"/>
      <c r="E363" s="99"/>
      <c r="F363" s="99"/>
      <c r="G363" s="99"/>
    </row>
    <row r="364" spans="1:7">
      <c r="A364" s="99"/>
      <c r="B364" s="99"/>
      <c r="C364" s="99"/>
      <c r="D364" s="99"/>
      <c r="E364" s="99"/>
      <c r="F364" s="99"/>
      <c r="G364" s="99"/>
    </row>
    <row r="365" spans="1:7">
      <c r="A365" s="99"/>
      <c r="B365" s="99"/>
      <c r="C365" s="99"/>
      <c r="D365" s="99"/>
      <c r="E365" s="99"/>
      <c r="F365" s="99"/>
      <c r="G365" s="99"/>
    </row>
    <row r="366" spans="1:7">
      <c r="A366" s="99"/>
      <c r="B366" s="99"/>
      <c r="C366" s="99"/>
      <c r="D366" s="99"/>
      <c r="E366" s="99"/>
      <c r="F366" s="99"/>
      <c r="G366" s="99"/>
    </row>
    <row r="367" spans="1:7">
      <c r="A367" s="99"/>
      <c r="B367" s="99"/>
      <c r="C367" s="99"/>
      <c r="D367" s="99"/>
      <c r="E367" s="99"/>
      <c r="F367" s="99"/>
      <c r="G367" s="99"/>
    </row>
    <row r="368" spans="1:7">
      <c r="A368" s="99"/>
      <c r="B368" s="99"/>
      <c r="C368" s="99"/>
      <c r="D368" s="99"/>
      <c r="E368" s="99"/>
      <c r="F368" s="99"/>
      <c r="G368" s="99"/>
    </row>
    <row r="369" spans="1:7">
      <c r="A369" s="99"/>
      <c r="B369" s="99"/>
      <c r="C369" s="99"/>
      <c r="D369" s="99"/>
      <c r="E369" s="99"/>
      <c r="F369" s="99"/>
      <c r="G369" s="99"/>
    </row>
    <row r="370" spans="1:7">
      <c r="A370" s="99"/>
      <c r="B370" s="99"/>
      <c r="C370" s="99"/>
      <c r="D370" s="99"/>
      <c r="E370" s="99"/>
      <c r="F370" s="99"/>
      <c r="G370" s="99"/>
    </row>
    <row r="371" spans="1:7">
      <c r="A371" s="99"/>
      <c r="B371" s="99"/>
      <c r="C371" s="99"/>
      <c r="D371" s="99"/>
      <c r="E371" s="99"/>
      <c r="F371" s="99"/>
      <c r="G371" s="99"/>
    </row>
    <row r="372" spans="1:7">
      <c r="A372" s="99"/>
      <c r="B372" s="99"/>
      <c r="C372" s="99"/>
      <c r="D372" s="99"/>
      <c r="E372" s="99"/>
      <c r="F372" s="99"/>
      <c r="G372" s="99"/>
    </row>
    <row r="373" spans="1:7">
      <c r="A373" s="99"/>
      <c r="B373" s="99"/>
      <c r="C373" s="99"/>
      <c r="D373" s="99"/>
      <c r="E373" s="99"/>
      <c r="F373" s="99"/>
      <c r="G373" s="99"/>
    </row>
    <row r="374" spans="1:7">
      <c r="A374" s="99"/>
      <c r="B374" s="99"/>
      <c r="C374" s="99"/>
      <c r="D374" s="99"/>
      <c r="E374" s="99"/>
      <c r="F374" s="99"/>
      <c r="G374" s="99"/>
    </row>
    <row r="375" spans="1:7">
      <c r="A375" s="99"/>
      <c r="B375" s="99"/>
      <c r="C375" s="99"/>
      <c r="D375" s="99"/>
      <c r="E375" s="99"/>
      <c r="F375" s="99"/>
      <c r="G375" s="99"/>
    </row>
    <row r="376" spans="1:7">
      <c r="A376" s="99"/>
      <c r="B376" s="99"/>
      <c r="C376" s="99"/>
      <c r="D376" s="99"/>
      <c r="E376" s="99"/>
      <c r="F376" s="99"/>
      <c r="G376" s="99"/>
    </row>
    <row r="377" spans="1:7">
      <c r="A377" s="99"/>
      <c r="B377" s="99"/>
      <c r="C377" s="99"/>
      <c r="D377" s="99"/>
      <c r="E377" s="99"/>
      <c r="F377" s="99"/>
      <c r="G377" s="99"/>
    </row>
    <row r="378" spans="1:7">
      <c r="A378" s="99"/>
      <c r="B378" s="99"/>
      <c r="C378" s="99"/>
      <c r="D378" s="99"/>
      <c r="E378" s="99"/>
      <c r="F378" s="99"/>
      <c r="G378" s="99"/>
    </row>
    <row r="379" spans="1:7">
      <c r="A379" s="99"/>
      <c r="B379" s="99"/>
      <c r="C379" s="99"/>
      <c r="D379" s="99"/>
      <c r="E379" s="99"/>
      <c r="F379" s="99"/>
      <c r="G379" s="99"/>
    </row>
    <row r="380" spans="1:7">
      <c r="A380" s="99"/>
      <c r="B380" s="99"/>
      <c r="C380" s="99"/>
      <c r="D380" s="99"/>
      <c r="E380" s="99"/>
      <c r="F380" s="99"/>
      <c r="G380" s="99"/>
    </row>
    <row r="381" spans="1:7">
      <c r="A381" s="99"/>
      <c r="B381" s="99"/>
      <c r="C381" s="99"/>
      <c r="D381" s="99"/>
      <c r="E381" s="99"/>
      <c r="F381" s="99"/>
      <c r="G381" s="99"/>
    </row>
    <row r="382" spans="1:7">
      <c r="A382" s="99"/>
      <c r="B382" s="99"/>
      <c r="C382" s="99"/>
      <c r="D382" s="99"/>
      <c r="E382" s="99"/>
      <c r="F382" s="99"/>
      <c r="G382" s="99"/>
    </row>
    <row r="383" spans="1:7">
      <c r="A383" s="99"/>
      <c r="B383" s="99"/>
      <c r="C383" s="99"/>
      <c r="D383" s="99"/>
      <c r="E383" s="99"/>
      <c r="F383" s="99"/>
      <c r="G383" s="99"/>
    </row>
    <row r="384" spans="1:7">
      <c r="A384" s="99"/>
      <c r="B384" s="99"/>
      <c r="C384" s="99"/>
      <c r="D384" s="99"/>
      <c r="E384" s="99"/>
      <c r="F384" s="99"/>
      <c r="G384" s="99"/>
    </row>
    <row r="385" spans="1:7">
      <c r="A385" s="99"/>
      <c r="B385" s="99"/>
      <c r="C385" s="99"/>
      <c r="D385" s="99"/>
      <c r="E385" s="99"/>
      <c r="F385" s="99"/>
      <c r="G385" s="99"/>
    </row>
    <row r="386" spans="1:7">
      <c r="A386" s="99"/>
      <c r="B386" s="99"/>
      <c r="C386" s="99"/>
      <c r="D386" s="99"/>
      <c r="E386" s="99"/>
      <c r="F386" s="99"/>
      <c r="G386" s="99"/>
    </row>
    <row r="387" spans="1:7">
      <c r="A387" s="99"/>
      <c r="B387" s="99"/>
      <c r="C387" s="99"/>
      <c r="D387" s="99"/>
      <c r="E387" s="99"/>
      <c r="F387" s="99"/>
      <c r="G387" s="99"/>
    </row>
    <row r="388" spans="1:7">
      <c r="A388" s="99"/>
      <c r="B388" s="99"/>
      <c r="C388" s="99"/>
      <c r="D388" s="99"/>
      <c r="E388" s="99"/>
      <c r="F388" s="99"/>
      <c r="G388" s="99"/>
    </row>
    <row r="389" spans="1:7">
      <c r="A389" s="99"/>
      <c r="B389" s="99"/>
      <c r="C389" s="99"/>
      <c r="D389" s="99"/>
      <c r="E389" s="99"/>
      <c r="F389" s="99"/>
      <c r="G389" s="99"/>
    </row>
    <row r="390" spans="1:7">
      <c r="A390" s="99"/>
      <c r="B390" s="99"/>
      <c r="C390" s="99"/>
      <c r="D390" s="99"/>
      <c r="E390" s="99"/>
      <c r="F390" s="99"/>
      <c r="G390" s="99"/>
    </row>
    <row r="391" spans="1:7">
      <c r="A391" s="99"/>
      <c r="B391" s="99"/>
      <c r="C391" s="99"/>
      <c r="D391" s="99"/>
      <c r="E391" s="99"/>
      <c r="F391" s="99"/>
      <c r="G391" s="99"/>
    </row>
    <row r="392" spans="1:7">
      <c r="A392" s="99"/>
      <c r="B392" s="99"/>
      <c r="C392" s="99"/>
      <c r="D392" s="99"/>
      <c r="E392" s="99"/>
      <c r="F392" s="99"/>
      <c r="G392" s="99"/>
    </row>
    <row r="393" spans="1:7">
      <c r="A393" s="99"/>
      <c r="B393" s="99"/>
      <c r="C393" s="99"/>
      <c r="D393" s="99"/>
      <c r="E393" s="99"/>
      <c r="F393" s="99"/>
      <c r="G393" s="99"/>
    </row>
    <row r="394" spans="1:7">
      <c r="A394" s="99"/>
      <c r="B394" s="99"/>
      <c r="C394" s="99"/>
      <c r="D394" s="99"/>
      <c r="E394" s="99"/>
      <c r="F394" s="99"/>
      <c r="G394" s="99"/>
    </row>
    <row r="395" spans="1:7">
      <c r="A395" s="99"/>
      <c r="B395" s="99"/>
      <c r="C395" s="99"/>
      <c r="D395" s="99"/>
      <c r="E395" s="99"/>
      <c r="F395" s="99"/>
      <c r="G395" s="99"/>
    </row>
    <row r="396" spans="1:7">
      <c r="A396" s="99"/>
      <c r="B396" s="99"/>
      <c r="C396" s="99"/>
      <c r="D396" s="99"/>
      <c r="E396" s="99"/>
      <c r="F396" s="99"/>
      <c r="G396" s="99"/>
    </row>
    <row r="397" spans="1:7">
      <c r="A397" s="99"/>
      <c r="B397" s="99"/>
      <c r="C397" s="99"/>
      <c r="D397" s="99"/>
      <c r="E397" s="99"/>
      <c r="F397" s="99"/>
      <c r="G397" s="99"/>
    </row>
    <row r="398" spans="1:7">
      <c r="A398" s="99"/>
      <c r="B398" s="99"/>
      <c r="C398" s="99"/>
      <c r="D398" s="99"/>
      <c r="E398" s="99"/>
      <c r="F398" s="99"/>
      <c r="G398" s="99"/>
    </row>
    <row r="399" spans="1:7">
      <c r="A399" s="99"/>
      <c r="B399" s="99"/>
      <c r="C399" s="99"/>
      <c r="D399" s="99"/>
      <c r="E399" s="99"/>
      <c r="F399" s="99"/>
      <c r="G399" s="99"/>
    </row>
    <row r="400" spans="1:7">
      <c r="A400" s="99"/>
      <c r="B400" s="99"/>
      <c r="C400" s="99"/>
      <c r="D400" s="99"/>
      <c r="E400" s="99"/>
      <c r="F400" s="99"/>
      <c r="G400" s="99"/>
    </row>
    <row r="401" spans="1:7">
      <c r="A401" s="99"/>
      <c r="B401" s="99"/>
      <c r="C401" s="99"/>
      <c r="D401" s="99"/>
      <c r="E401" s="99"/>
      <c r="F401" s="99"/>
      <c r="G401" s="99"/>
    </row>
    <row r="402" spans="1:7">
      <c r="A402" s="99"/>
      <c r="B402" s="99"/>
      <c r="C402" s="99"/>
      <c r="D402" s="99"/>
      <c r="E402" s="99"/>
      <c r="F402" s="99"/>
      <c r="G402" s="99"/>
    </row>
    <row r="403" spans="1:7">
      <c r="A403" s="99"/>
      <c r="B403" s="99"/>
      <c r="C403" s="99"/>
      <c r="D403" s="99"/>
      <c r="E403" s="99"/>
      <c r="F403" s="99"/>
      <c r="G403" s="99"/>
    </row>
    <row r="404" spans="1:7">
      <c r="A404" s="99"/>
      <c r="B404" s="99"/>
      <c r="C404" s="99"/>
      <c r="D404" s="99"/>
      <c r="E404" s="99"/>
      <c r="F404" s="99"/>
      <c r="G404" s="99"/>
    </row>
    <row r="405" spans="1:7">
      <c r="A405" s="99"/>
      <c r="B405" s="99"/>
      <c r="C405" s="99"/>
      <c r="D405" s="99"/>
      <c r="E405" s="99"/>
      <c r="F405" s="99"/>
      <c r="G405" s="99"/>
    </row>
    <row r="406" spans="1:7">
      <c r="A406" s="99"/>
      <c r="B406" s="99"/>
      <c r="C406" s="99"/>
      <c r="D406" s="99"/>
      <c r="E406" s="99"/>
      <c r="F406" s="99"/>
      <c r="G406" s="99"/>
    </row>
    <row r="407" spans="1:7">
      <c r="A407" s="99"/>
      <c r="B407" s="99"/>
      <c r="C407" s="99"/>
      <c r="D407" s="99"/>
      <c r="E407" s="99"/>
      <c r="F407" s="99"/>
      <c r="G407" s="99"/>
    </row>
    <row r="408" spans="1:7">
      <c r="A408" s="99"/>
      <c r="B408" s="99"/>
      <c r="C408" s="99"/>
      <c r="D408" s="99"/>
      <c r="E408" s="99"/>
      <c r="F408" s="99"/>
      <c r="G408" s="99"/>
    </row>
    <row r="409" spans="1:7">
      <c r="A409" s="99"/>
      <c r="B409" s="99"/>
      <c r="C409" s="99"/>
      <c r="D409" s="99"/>
      <c r="E409" s="99"/>
      <c r="F409" s="99"/>
      <c r="G409" s="99"/>
    </row>
    <row r="410" spans="1:7">
      <c r="A410" s="99"/>
      <c r="B410" s="99"/>
      <c r="C410" s="99"/>
      <c r="D410" s="99"/>
      <c r="E410" s="99"/>
      <c r="F410" s="99"/>
      <c r="G410" s="99"/>
    </row>
    <row r="411" spans="1:7">
      <c r="A411" s="99"/>
      <c r="B411" s="99"/>
      <c r="C411" s="99"/>
      <c r="D411" s="99"/>
      <c r="E411" s="99"/>
      <c r="F411" s="99"/>
      <c r="G411" s="99"/>
    </row>
    <row r="412" spans="1:7">
      <c r="A412" s="99"/>
      <c r="B412" s="99"/>
      <c r="C412" s="99"/>
      <c r="D412" s="99"/>
      <c r="E412" s="99"/>
      <c r="F412" s="99"/>
      <c r="G412" s="99"/>
    </row>
    <row r="413" spans="1:7">
      <c r="A413" s="99"/>
      <c r="B413" s="99"/>
      <c r="C413" s="99"/>
      <c r="D413" s="99"/>
      <c r="E413" s="99"/>
      <c r="F413" s="99"/>
      <c r="G413" s="99"/>
    </row>
    <row r="414" spans="1:7">
      <c r="A414" s="99"/>
      <c r="B414" s="99"/>
      <c r="C414" s="99"/>
      <c r="D414" s="99"/>
      <c r="E414" s="99"/>
      <c r="F414" s="99"/>
      <c r="G414" s="99"/>
    </row>
    <row r="415" spans="1:7">
      <c r="A415" s="99"/>
      <c r="B415" s="99"/>
      <c r="C415" s="99"/>
      <c r="D415" s="99"/>
      <c r="E415" s="99"/>
      <c r="F415" s="99"/>
      <c r="G415" s="99"/>
    </row>
    <row r="416" spans="1:7">
      <c r="A416" s="99"/>
      <c r="B416" s="99"/>
      <c r="C416" s="99"/>
      <c r="D416" s="99"/>
      <c r="E416" s="99"/>
      <c r="F416" s="99"/>
      <c r="G416" s="99"/>
    </row>
    <row r="417" spans="1:7">
      <c r="A417" s="99"/>
      <c r="B417" s="99"/>
      <c r="C417" s="99"/>
      <c r="D417" s="99"/>
      <c r="E417" s="99"/>
      <c r="F417" s="99"/>
      <c r="G417" s="99"/>
    </row>
    <row r="418" spans="1:7">
      <c r="A418" s="99"/>
      <c r="B418" s="99"/>
      <c r="C418" s="99"/>
      <c r="D418" s="99"/>
      <c r="E418" s="99"/>
      <c r="F418" s="99"/>
      <c r="G418" s="99"/>
    </row>
    <row r="419" spans="1:7">
      <c r="A419" s="99"/>
      <c r="B419" s="99"/>
      <c r="C419" s="99"/>
      <c r="D419" s="99"/>
      <c r="E419" s="99"/>
      <c r="F419" s="99"/>
      <c r="G419" s="99"/>
    </row>
    <row r="420" spans="1:7">
      <c r="A420" s="99"/>
      <c r="B420" s="99"/>
      <c r="C420" s="99"/>
      <c r="D420" s="99"/>
      <c r="E420" s="99"/>
      <c r="F420" s="99"/>
      <c r="G420" s="99"/>
    </row>
    <row r="421" spans="1:7">
      <c r="A421" s="99"/>
      <c r="B421" s="99"/>
      <c r="C421" s="99"/>
      <c r="D421" s="99"/>
      <c r="E421" s="99"/>
      <c r="F421" s="99"/>
      <c r="G421" s="99"/>
    </row>
    <row r="422" spans="1:7">
      <c r="A422" s="99"/>
      <c r="B422" s="99"/>
      <c r="C422" s="99"/>
      <c r="D422" s="99"/>
      <c r="E422" s="99"/>
      <c r="F422" s="99"/>
      <c r="G422" s="99"/>
    </row>
    <row r="423" spans="1:7">
      <c r="A423" s="99"/>
      <c r="B423" s="99"/>
      <c r="C423" s="99"/>
      <c r="D423" s="99"/>
      <c r="E423" s="99"/>
      <c r="F423" s="99"/>
      <c r="G423" s="99"/>
    </row>
    <row r="424" spans="1:7">
      <c r="A424" s="99"/>
      <c r="B424" s="99"/>
      <c r="C424" s="99"/>
      <c r="D424" s="99"/>
      <c r="E424" s="99"/>
      <c r="F424" s="99"/>
      <c r="G424" s="99"/>
    </row>
    <row r="425" spans="1:7">
      <c r="A425" s="99"/>
      <c r="B425" s="99"/>
      <c r="C425" s="99"/>
      <c r="D425" s="99"/>
      <c r="E425" s="99"/>
      <c r="F425" s="99"/>
      <c r="G425" s="99"/>
    </row>
    <row r="426" spans="1:7">
      <c r="A426" s="99"/>
      <c r="B426" s="99"/>
      <c r="C426" s="99"/>
      <c r="D426" s="99"/>
      <c r="E426" s="99"/>
      <c r="F426" s="99"/>
      <c r="G426" s="99"/>
    </row>
    <row r="427" spans="1:7">
      <c r="A427" s="99"/>
      <c r="B427" s="99"/>
      <c r="C427" s="99"/>
      <c r="D427" s="99"/>
      <c r="E427" s="99"/>
      <c r="F427" s="99"/>
      <c r="G427" s="99"/>
    </row>
    <row r="428" spans="1:7">
      <c r="A428" s="99"/>
      <c r="B428" s="99"/>
      <c r="C428" s="99"/>
      <c r="D428" s="99"/>
      <c r="E428" s="99"/>
      <c r="F428" s="99"/>
      <c r="G428" s="99"/>
    </row>
    <row r="429" spans="1:7">
      <c r="A429" s="99"/>
      <c r="B429" s="99"/>
      <c r="C429" s="99"/>
      <c r="D429" s="99"/>
      <c r="E429" s="99"/>
      <c r="F429" s="99"/>
      <c r="G429" s="99"/>
    </row>
    <row r="430" spans="1:7">
      <c r="A430" s="99"/>
      <c r="B430" s="99"/>
      <c r="C430" s="99"/>
      <c r="D430" s="99"/>
      <c r="E430" s="99"/>
      <c r="F430" s="99"/>
      <c r="G430" s="99"/>
    </row>
    <row r="431" spans="1:7">
      <c r="A431" s="99"/>
      <c r="B431" s="99"/>
      <c r="C431" s="99"/>
      <c r="D431" s="99"/>
      <c r="E431" s="99"/>
      <c r="F431" s="99"/>
      <c r="G431" s="99"/>
    </row>
    <row r="432" spans="1:7">
      <c r="A432" s="99"/>
      <c r="B432" s="99"/>
      <c r="C432" s="99"/>
      <c r="D432" s="99"/>
      <c r="E432" s="99"/>
      <c r="F432" s="99"/>
      <c r="G432" s="99"/>
    </row>
    <row r="433" spans="1:7">
      <c r="A433" s="99"/>
      <c r="B433" s="99"/>
      <c r="C433" s="99"/>
      <c r="D433" s="99"/>
      <c r="E433" s="99"/>
      <c r="F433" s="99"/>
      <c r="G433" s="99"/>
    </row>
    <row r="434" spans="1:7">
      <c r="A434" s="99"/>
      <c r="B434" s="99"/>
      <c r="C434" s="99"/>
      <c r="D434" s="99"/>
      <c r="E434" s="99"/>
      <c r="F434" s="99"/>
      <c r="G434" s="99"/>
    </row>
    <row r="435" spans="1:7">
      <c r="A435" s="99"/>
      <c r="B435" s="99"/>
      <c r="C435" s="99"/>
      <c r="D435" s="99"/>
      <c r="E435" s="99"/>
      <c r="F435" s="99"/>
      <c r="G435" s="99"/>
    </row>
    <row r="436" spans="1:7">
      <c r="A436" s="99"/>
      <c r="B436" s="99"/>
      <c r="C436" s="99"/>
      <c r="D436" s="99"/>
      <c r="E436" s="99"/>
      <c r="F436" s="99"/>
      <c r="G436" s="99"/>
    </row>
    <row r="437" spans="1:7">
      <c r="A437" s="99"/>
      <c r="B437" s="99"/>
      <c r="C437" s="99"/>
      <c r="D437" s="99"/>
      <c r="E437" s="99"/>
      <c r="F437" s="99"/>
      <c r="G437" s="99"/>
    </row>
    <row r="438" spans="1:7">
      <c r="A438" s="99"/>
      <c r="B438" s="99"/>
      <c r="C438" s="99"/>
      <c r="D438" s="99"/>
      <c r="E438" s="99"/>
      <c r="F438" s="99"/>
      <c r="G438" s="99"/>
    </row>
    <row r="439" spans="1:7">
      <c r="A439" s="99"/>
      <c r="B439" s="99"/>
      <c r="C439" s="99"/>
      <c r="D439" s="99"/>
      <c r="E439" s="99"/>
      <c r="F439" s="99"/>
      <c r="G439" s="99"/>
    </row>
    <row r="440" spans="1:7">
      <c r="A440" s="99"/>
      <c r="B440" s="99"/>
      <c r="C440" s="99"/>
      <c r="D440" s="99"/>
      <c r="E440" s="99"/>
      <c r="F440" s="99"/>
      <c r="G440" s="99"/>
    </row>
    <row r="441" spans="1:7">
      <c r="A441" s="99"/>
      <c r="B441" s="99"/>
      <c r="C441" s="99"/>
      <c r="D441" s="99"/>
      <c r="E441" s="99"/>
      <c r="F441" s="99"/>
      <c r="G441" s="99"/>
    </row>
    <row r="442" spans="1:7">
      <c r="A442" s="99"/>
      <c r="B442" s="99"/>
      <c r="C442" s="99"/>
      <c r="D442" s="99"/>
      <c r="E442" s="99"/>
      <c r="F442" s="99"/>
      <c r="G442" s="99"/>
    </row>
    <row r="443" spans="1:7">
      <c r="A443" s="99"/>
      <c r="B443" s="99"/>
      <c r="C443" s="99"/>
      <c r="D443" s="99"/>
      <c r="E443" s="99"/>
      <c r="F443" s="99"/>
      <c r="G443" s="99"/>
    </row>
    <row r="444" spans="1:7">
      <c r="A444" s="99"/>
      <c r="B444" s="99"/>
      <c r="C444" s="99"/>
      <c r="D444" s="99"/>
      <c r="E444" s="99"/>
      <c r="F444" s="99"/>
      <c r="G444" s="99"/>
    </row>
    <row r="445" spans="1:7">
      <c r="A445" s="99"/>
      <c r="B445" s="99"/>
      <c r="C445" s="99"/>
      <c r="D445" s="99"/>
      <c r="E445" s="99"/>
      <c r="F445" s="99"/>
      <c r="G445" s="99"/>
    </row>
    <row r="446" spans="1:7">
      <c r="A446" s="99"/>
      <c r="B446" s="99"/>
      <c r="C446" s="99"/>
      <c r="D446" s="99"/>
      <c r="E446" s="99"/>
      <c r="F446" s="99"/>
      <c r="G446" s="99"/>
    </row>
    <row r="447" spans="1:7">
      <c r="A447" s="99"/>
      <c r="B447" s="99"/>
      <c r="C447" s="99"/>
      <c r="D447" s="99"/>
      <c r="E447" s="99"/>
      <c r="F447" s="99"/>
      <c r="G447" s="99"/>
    </row>
    <row r="448" spans="1:7">
      <c r="A448" s="99"/>
      <c r="B448" s="99"/>
      <c r="C448" s="99"/>
      <c r="D448" s="99"/>
      <c r="E448" s="99"/>
      <c r="F448" s="99"/>
      <c r="G448" s="99"/>
    </row>
    <row r="449" spans="1:7">
      <c r="A449" s="99"/>
      <c r="B449" s="99"/>
      <c r="C449" s="99"/>
      <c r="D449" s="99"/>
      <c r="E449" s="99"/>
      <c r="F449" s="99"/>
      <c r="G449" s="99"/>
    </row>
    <row r="450" spans="1:7">
      <c r="A450" s="99"/>
      <c r="B450" s="99"/>
      <c r="C450" s="99"/>
      <c r="D450" s="99"/>
      <c r="E450" s="99"/>
      <c r="F450" s="99"/>
      <c r="G450" s="99"/>
    </row>
    <row r="451" spans="1:7">
      <c r="A451" s="99"/>
      <c r="B451" s="99"/>
      <c r="C451" s="99"/>
      <c r="D451" s="99"/>
      <c r="E451" s="99"/>
      <c r="F451" s="99"/>
      <c r="G451" s="99"/>
    </row>
    <row r="452" spans="1:7">
      <c r="A452" s="99"/>
      <c r="B452" s="99"/>
      <c r="C452" s="99"/>
      <c r="D452" s="99"/>
      <c r="E452" s="99"/>
      <c r="F452" s="99"/>
      <c r="G452" s="99"/>
    </row>
    <row r="453" spans="1:7">
      <c r="A453" s="99"/>
      <c r="B453" s="99"/>
      <c r="C453" s="99"/>
      <c r="D453" s="99"/>
      <c r="E453" s="99"/>
      <c r="F453" s="99"/>
      <c r="G453" s="99"/>
    </row>
    <row r="454" spans="1:7">
      <c r="A454" s="99"/>
      <c r="B454" s="99"/>
      <c r="C454" s="99"/>
      <c r="D454" s="99"/>
      <c r="E454" s="99"/>
      <c r="F454" s="99"/>
      <c r="G454" s="99"/>
    </row>
    <row r="455" spans="1:7">
      <c r="A455" s="99"/>
      <c r="B455" s="99"/>
      <c r="C455" s="99"/>
      <c r="D455" s="99"/>
      <c r="E455" s="99"/>
      <c r="F455" s="99"/>
      <c r="G455" s="99"/>
    </row>
    <row r="456" spans="1:7">
      <c r="A456" s="99"/>
      <c r="B456" s="99"/>
      <c r="C456" s="99"/>
      <c r="D456" s="99"/>
      <c r="E456" s="99"/>
      <c r="F456" s="99"/>
      <c r="G456" s="99"/>
    </row>
    <row r="457" spans="1:7">
      <c r="A457" s="99"/>
      <c r="B457" s="99"/>
      <c r="C457" s="99"/>
      <c r="D457" s="99"/>
      <c r="E457" s="99"/>
      <c r="F457" s="99"/>
      <c r="G457" s="99"/>
    </row>
    <row r="458" spans="1:7">
      <c r="A458" s="99"/>
      <c r="B458" s="99"/>
      <c r="C458" s="99"/>
      <c r="D458" s="99"/>
      <c r="E458" s="99"/>
      <c r="F458" s="99"/>
      <c r="G458" s="99"/>
    </row>
    <row r="459" spans="1:7">
      <c r="A459" s="99"/>
      <c r="B459" s="99"/>
      <c r="C459" s="99"/>
      <c r="D459" s="99"/>
      <c r="E459" s="99"/>
      <c r="F459" s="99"/>
      <c r="G459" s="99"/>
    </row>
    <row r="460" spans="1:7">
      <c r="A460" s="99"/>
      <c r="B460" s="99"/>
      <c r="C460" s="99"/>
      <c r="D460" s="99"/>
      <c r="E460" s="99"/>
      <c r="F460" s="99"/>
      <c r="G460" s="99"/>
    </row>
    <row r="461" spans="1:7">
      <c r="A461" s="99"/>
      <c r="B461" s="99"/>
      <c r="C461" s="99"/>
      <c r="D461" s="99"/>
      <c r="E461" s="99"/>
      <c r="F461" s="99"/>
      <c r="G461" s="99"/>
    </row>
    <row r="462" spans="1:7">
      <c r="A462" s="99"/>
      <c r="B462" s="99"/>
      <c r="C462" s="99"/>
      <c r="D462" s="99"/>
      <c r="E462" s="99"/>
      <c r="F462" s="99"/>
      <c r="G462" s="99"/>
    </row>
    <row r="463" spans="1:7">
      <c r="A463" s="99"/>
      <c r="B463" s="99"/>
      <c r="C463" s="99"/>
      <c r="D463" s="99"/>
      <c r="E463" s="99"/>
      <c r="F463" s="99"/>
      <c r="G463" s="99"/>
    </row>
    <row r="464" spans="1:7">
      <c r="A464" s="99"/>
      <c r="B464" s="99"/>
      <c r="C464" s="99"/>
      <c r="D464" s="99"/>
      <c r="E464" s="99"/>
      <c r="F464" s="99"/>
      <c r="G464" s="99"/>
    </row>
    <row r="465" spans="1:7">
      <c r="A465" s="99"/>
      <c r="B465" s="99"/>
      <c r="C465" s="99"/>
      <c r="D465" s="99"/>
      <c r="E465" s="99"/>
      <c r="F465" s="99"/>
      <c r="G465" s="99"/>
    </row>
    <row r="466" spans="1:7">
      <c r="A466" s="99"/>
      <c r="B466" s="99"/>
      <c r="C466" s="99"/>
      <c r="D466" s="99"/>
      <c r="E466" s="99"/>
      <c r="F466" s="99"/>
      <c r="G466" s="99"/>
    </row>
    <row r="467" spans="1:7">
      <c r="A467" s="99"/>
      <c r="B467" s="99"/>
      <c r="C467" s="99"/>
      <c r="D467" s="99"/>
      <c r="E467" s="99"/>
      <c r="F467" s="99"/>
      <c r="G467" s="99"/>
    </row>
    <row r="468" spans="1:7">
      <c r="A468" s="99"/>
      <c r="B468" s="99"/>
      <c r="C468" s="99"/>
      <c r="D468" s="99"/>
      <c r="E468" s="99"/>
      <c r="F468" s="99"/>
      <c r="G468" s="99"/>
    </row>
    <row r="469" spans="1:7">
      <c r="A469" s="99"/>
      <c r="B469" s="99"/>
      <c r="C469" s="99"/>
      <c r="D469" s="99"/>
      <c r="E469" s="99"/>
      <c r="F469" s="99"/>
      <c r="G469" s="99"/>
    </row>
    <row r="470" spans="1:7">
      <c r="A470" s="99"/>
      <c r="B470" s="99"/>
      <c r="C470" s="99"/>
      <c r="D470" s="99"/>
      <c r="E470" s="99"/>
      <c r="F470" s="99"/>
      <c r="G470" s="99"/>
    </row>
    <row r="471" spans="1:7">
      <c r="A471" s="99"/>
      <c r="B471" s="99"/>
      <c r="C471" s="99"/>
      <c r="D471" s="99"/>
      <c r="E471" s="99"/>
      <c r="F471" s="99"/>
      <c r="G471" s="99"/>
    </row>
    <row r="472" spans="1:7">
      <c r="A472" s="99"/>
      <c r="B472" s="99"/>
      <c r="C472" s="99"/>
      <c r="D472" s="99"/>
      <c r="E472" s="99"/>
      <c r="F472" s="99"/>
      <c r="G472" s="99"/>
    </row>
    <row r="473" spans="1:7">
      <c r="A473" s="99"/>
      <c r="B473" s="99"/>
      <c r="C473" s="99"/>
      <c r="D473" s="99"/>
      <c r="E473" s="99"/>
      <c r="F473" s="99"/>
      <c r="G473" s="99"/>
    </row>
    <row r="474" spans="1:7">
      <c r="A474" s="99"/>
      <c r="B474" s="99"/>
      <c r="C474" s="99"/>
      <c r="D474" s="99"/>
      <c r="E474" s="99"/>
      <c r="F474" s="99"/>
      <c r="G474" s="99"/>
    </row>
    <row r="475" spans="1:7">
      <c r="A475" s="99"/>
      <c r="B475" s="99"/>
      <c r="C475" s="99"/>
      <c r="D475" s="99"/>
      <c r="E475" s="99"/>
      <c r="F475" s="99"/>
      <c r="G475" s="99"/>
    </row>
    <row r="476" spans="1:7">
      <c r="A476" s="99"/>
      <c r="B476" s="99"/>
      <c r="C476" s="99"/>
      <c r="D476" s="99"/>
      <c r="E476" s="99"/>
      <c r="F476" s="99"/>
      <c r="G476" s="99"/>
    </row>
    <row r="477" spans="1:7">
      <c r="A477" s="99"/>
      <c r="B477" s="99"/>
      <c r="C477" s="99"/>
      <c r="D477" s="99"/>
      <c r="E477" s="99"/>
      <c r="F477" s="99"/>
      <c r="G477" s="99"/>
    </row>
    <row r="478" spans="1:7">
      <c r="A478" s="99"/>
      <c r="B478" s="99"/>
      <c r="C478" s="99"/>
      <c r="D478" s="99"/>
      <c r="E478" s="99"/>
      <c r="F478" s="99"/>
      <c r="G478" s="99"/>
    </row>
    <row r="479" spans="1:7">
      <c r="A479" s="99"/>
      <c r="B479" s="99"/>
      <c r="C479" s="99"/>
      <c r="D479" s="99"/>
      <c r="E479" s="99"/>
      <c r="F479" s="99"/>
      <c r="G479" s="99"/>
    </row>
    <row r="480" spans="1:7">
      <c r="A480" s="99"/>
      <c r="B480" s="99"/>
      <c r="C480" s="99"/>
      <c r="D480" s="99"/>
      <c r="E480" s="99"/>
      <c r="F480" s="99"/>
      <c r="G480" s="99"/>
    </row>
    <row r="481" spans="1:7">
      <c r="A481" s="99"/>
      <c r="B481" s="99"/>
      <c r="C481" s="99"/>
      <c r="D481" s="99"/>
      <c r="E481" s="99"/>
      <c r="F481" s="99"/>
      <c r="G481" s="99"/>
    </row>
    <row r="482" spans="1:7">
      <c r="A482" s="99"/>
      <c r="B482" s="99"/>
      <c r="C482" s="99"/>
      <c r="D482" s="99"/>
      <c r="E482" s="99"/>
      <c r="F482" s="99"/>
      <c r="G482" s="99"/>
    </row>
    <row r="483" spans="1:7">
      <c r="A483" s="99"/>
      <c r="B483" s="99"/>
      <c r="C483" s="99"/>
      <c r="D483" s="99"/>
      <c r="E483" s="99"/>
      <c r="F483" s="99"/>
      <c r="G483" s="99"/>
    </row>
    <row r="484" spans="1:7">
      <c r="A484" s="99"/>
      <c r="B484" s="99"/>
      <c r="C484" s="99"/>
      <c r="D484" s="99"/>
      <c r="E484" s="99"/>
      <c r="F484" s="99"/>
      <c r="G484" s="99"/>
    </row>
    <row r="485" spans="1:7">
      <c r="A485" s="99"/>
      <c r="B485" s="99"/>
      <c r="C485" s="99"/>
      <c r="D485" s="99"/>
      <c r="E485" s="99"/>
      <c r="F485" s="99"/>
      <c r="G485" s="99"/>
    </row>
    <row r="486" spans="1:7">
      <c r="A486" s="99"/>
      <c r="B486" s="99"/>
      <c r="C486" s="99"/>
      <c r="D486" s="99"/>
      <c r="E486" s="99"/>
      <c r="F486" s="99"/>
      <c r="G486" s="99"/>
    </row>
    <row r="487" spans="1:7">
      <c r="A487" s="99"/>
      <c r="B487" s="99"/>
      <c r="C487" s="99"/>
      <c r="D487" s="99"/>
      <c r="E487" s="99"/>
      <c r="F487" s="99"/>
      <c r="G487" s="99"/>
    </row>
    <row r="488" spans="1:7">
      <c r="A488" s="99"/>
      <c r="B488" s="99"/>
      <c r="C488" s="99"/>
      <c r="D488" s="99"/>
      <c r="E488" s="99"/>
      <c r="F488" s="99"/>
      <c r="G488" s="99"/>
    </row>
    <row r="489" spans="1:7">
      <c r="A489" s="99"/>
      <c r="B489" s="99"/>
      <c r="C489" s="99"/>
      <c r="D489" s="99"/>
      <c r="E489" s="99"/>
      <c r="F489" s="99"/>
      <c r="G489" s="99"/>
    </row>
    <row r="490" spans="1:7">
      <c r="A490" s="99"/>
      <c r="B490" s="99"/>
      <c r="C490" s="99"/>
      <c r="D490" s="99"/>
      <c r="E490" s="99"/>
      <c r="F490" s="99"/>
      <c r="G490" s="99"/>
    </row>
    <row r="491" spans="1:7">
      <c r="A491" s="99"/>
      <c r="B491" s="99"/>
      <c r="C491" s="99"/>
      <c r="D491" s="99"/>
      <c r="E491" s="99"/>
      <c r="F491" s="99"/>
      <c r="G491" s="99"/>
    </row>
    <row r="492" spans="1:7">
      <c r="A492" s="99"/>
      <c r="B492" s="99"/>
      <c r="C492" s="99"/>
      <c r="D492" s="99"/>
      <c r="E492" s="99"/>
      <c r="F492" s="99"/>
      <c r="G492" s="99"/>
    </row>
    <row r="493" spans="1:7">
      <c r="A493" s="99"/>
      <c r="B493" s="99"/>
      <c r="C493" s="99"/>
      <c r="D493" s="99"/>
      <c r="E493" s="99"/>
      <c r="F493" s="99"/>
      <c r="G493" s="99"/>
    </row>
    <row r="494" spans="1:7">
      <c r="A494" s="99"/>
      <c r="B494" s="99"/>
      <c r="C494" s="99"/>
      <c r="D494" s="99"/>
      <c r="E494" s="99"/>
      <c r="F494" s="99"/>
      <c r="G494" s="99"/>
    </row>
    <row r="495" spans="1:7">
      <c r="A495" s="99"/>
      <c r="B495" s="99"/>
      <c r="C495" s="99"/>
      <c r="D495" s="99"/>
      <c r="E495" s="99"/>
      <c r="F495" s="99"/>
      <c r="G495" s="99"/>
    </row>
    <row r="496" spans="1:7">
      <c r="A496" s="99"/>
      <c r="B496" s="99"/>
      <c r="C496" s="99"/>
      <c r="D496" s="99"/>
      <c r="E496" s="99"/>
      <c r="F496" s="99"/>
      <c r="G496" s="99"/>
    </row>
    <row r="497" spans="1:7">
      <c r="A497" s="99"/>
      <c r="B497" s="99"/>
      <c r="C497" s="99"/>
      <c r="D497" s="99"/>
      <c r="E497" s="99"/>
      <c r="F497" s="99"/>
      <c r="G497" s="99"/>
    </row>
    <row r="498" spans="1:7">
      <c r="A498" s="99"/>
      <c r="B498" s="99"/>
      <c r="C498" s="99"/>
      <c r="D498" s="99"/>
      <c r="E498" s="99"/>
      <c r="F498" s="99"/>
      <c r="G498" s="99"/>
    </row>
    <row r="499" spans="1:7">
      <c r="A499" s="99"/>
      <c r="B499" s="99"/>
      <c r="C499" s="99"/>
      <c r="D499" s="99"/>
      <c r="E499" s="99"/>
      <c r="F499" s="99"/>
      <c r="G499" s="99"/>
    </row>
    <row r="500" spans="1:7">
      <c r="A500" s="99"/>
      <c r="B500" s="99"/>
      <c r="C500" s="99"/>
      <c r="D500" s="99"/>
      <c r="E500" s="99"/>
      <c r="F500" s="99"/>
      <c r="G500" s="99"/>
    </row>
    <row r="501" spans="1:7">
      <c r="A501" s="99"/>
      <c r="B501" s="99"/>
      <c r="C501" s="99"/>
      <c r="D501" s="99"/>
      <c r="E501" s="99"/>
      <c r="F501" s="99"/>
      <c r="G501" s="99"/>
    </row>
    <row r="502" spans="1:7">
      <c r="A502" s="99"/>
      <c r="B502" s="99"/>
      <c r="C502" s="99"/>
      <c r="D502" s="99"/>
      <c r="E502" s="99"/>
      <c r="F502" s="99"/>
      <c r="G502" s="99"/>
    </row>
    <row r="503" spans="1:7">
      <c r="A503" s="99"/>
      <c r="B503" s="99"/>
      <c r="C503" s="99"/>
      <c r="D503" s="99"/>
      <c r="E503" s="99"/>
      <c r="F503" s="99"/>
      <c r="G503" s="99"/>
    </row>
    <row r="504" spans="1:7">
      <c r="A504" s="99"/>
      <c r="B504" s="99"/>
      <c r="C504" s="99"/>
      <c r="D504" s="99"/>
      <c r="E504" s="99"/>
      <c r="F504" s="99"/>
      <c r="G504" s="99"/>
    </row>
    <row r="505" spans="1:7">
      <c r="A505" s="99"/>
      <c r="B505" s="99"/>
      <c r="C505" s="99"/>
      <c r="D505" s="99"/>
      <c r="E505" s="99"/>
      <c r="F505" s="99"/>
      <c r="G505" s="99"/>
    </row>
    <row r="506" spans="1:7">
      <c r="A506" s="99"/>
      <c r="B506" s="99"/>
      <c r="C506" s="99"/>
      <c r="D506" s="99"/>
      <c r="E506" s="99"/>
      <c r="F506" s="99"/>
      <c r="G506" s="99"/>
    </row>
    <row r="507" spans="1:7">
      <c r="A507" s="99"/>
      <c r="B507" s="99"/>
      <c r="C507" s="99"/>
      <c r="D507" s="99"/>
      <c r="E507" s="99"/>
      <c r="F507" s="99"/>
      <c r="G507" s="99"/>
    </row>
    <row r="508" spans="1:7">
      <c r="A508" s="99"/>
      <c r="B508" s="99"/>
      <c r="C508" s="99"/>
      <c r="D508" s="99"/>
      <c r="E508" s="99"/>
      <c r="F508" s="99"/>
      <c r="G508" s="99"/>
    </row>
    <row r="509" spans="1:7">
      <c r="A509" s="99"/>
      <c r="B509" s="99"/>
      <c r="C509" s="99"/>
      <c r="D509" s="99"/>
      <c r="E509" s="99"/>
      <c r="F509" s="99"/>
      <c r="G509" s="99"/>
    </row>
    <row r="510" spans="1:7">
      <c r="A510" s="99"/>
      <c r="B510" s="99"/>
      <c r="C510" s="99"/>
      <c r="D510" s="99"/>
      <c r="E510" s="99"/>
      <c r="F510" s="99"/>
      <c r="G510" s="99"/>
    </row>
    <row r="511" spans="1:7">
      <c r="A511" s="99"/>
      <c r="B511" s="99"/>
      <c r="C511" s="99"/>
      <c r="D511" s="99"/>
      <c r="E511" s="99"/>
      <c r="F511" s="99"/>
      <c r="G511" s="99"/>
    </row>
    <row r="512" spans="1:7">
      <c r="A512" s="99"/>
      <c r="B512" s="99"/>
      <c r="C512" s="99"/>
      <c r="D512" s="99"/>
      <c r="E512" s="99"/>
      <c r="F512" s="99"/>
      <c r="G512" s="99"/>
    </row>
    <row r="513" spans="1:7">
      <c r="A513" s="99"/>
      <c r="B513" s="99"/>
      <c r="C513" s="99"/>
      <c r="D513" s="99"/>
      <c r="E513" s="99"/>
      <c r="F513" s="99"/>
      <c r="G513" s="99"/>
    </row>
    <row r="514" spans="1:7">
      <c r="A514" s="99"/>
      <c r="B514" s="99"/>
      <c r="C514" s="99"/>
      <c r="D514" s="99"/>
      <c r="E514" s="99"/>
      <c r="F514" s="99"/>
      <c r="G514" s="99"/>
    </row>
    <row r="515" spans="1:7">
      <c r="A515" s="99"/>
      <c r="B515" s="99"/>
      <c r="C515" s="99"/>
      <c r="D515" s="99"/>
      <c r="E515" s="99"/>
      <c r="F515" s="99"/>
      <c r="G515" s="99"/>
    </row>
    <row r="516" spans="1:7">
      <c r="A516" s="99"/>
      <c r="B516" s="99"/>
      <c r="C516" s="99"/>
      <c r="D516" s="99"/>
      <c r="E516" s="99"/>
      <c r="F516" s="99"/>
      <c r="G516" s="99"/>
    </row>
    <row r="517" spans="1:7">
      <c r="A517" s="99"/>
      <c r="B517" s="99"/>
      <c r="C517" s="99"/>
      <c r="D517" s="99"/>
      <c r="E517" s="99"/>
      <c r="F517" s="99"/>
      <c r="G517" s="99"/>
    </row>
    <row r="518" spans="1:7">
      <c r="A518" s="99"/>
      <c r="B518" s="99"/>
      <c r="C518" s="99"/>
      <c r="D518" s="99"/>
      <c r="E518" s="99"/>
      <c r="F518" s="99"/>
      <c r="G518" s="99"/>
    </row>
    <row r="519" spans="1:7">
      <c r="A519" s="99"/>
      <c r="B519" s="99"/>
      <c r="C519" s="99"/>
      <c r="D519" s="99"/>
      <c r="E519" s="99"/>
      <c r="F519" s="99"/>
      <c r="G519" s="99"/>
    </row>
    <row r="520" spans="1:7">
      <c r="A520" s="99"/>
      <c r="B520" s="99"/>
      <c r="C520" s="99"/>
      <c r="D520" s="99"/>
      <c r="E520" s="99"/>
      <c r="F520" s="99"/>
      <c r="G520" s="99"/>
    </row>
    <row r="521" spans="1:7">
      <c r="A521" s="99"/>
      <c r="B521" s="99"/>
      <c r="C521" s="99"/>
      <c r="D521" s="99"/>
      <c r="E521" s="99"/>
      <c r="F521" s="99"/>
      <c r="G521" s="99"/>
    </row>
    <row r="522" spans="1:7">
      <c r="A522" s="99"/>
      <c r="B522" s="99"/>
      <c r="C522" s="99"/>
      <c r="D522" s="99"/>
      <c r="E522" s="99"/>
      <c r="F522" s="99"/>
      <c r="G522" s="99"/>
    </row>
    <row r="523" spans="1:7">
      <c r="A523" s="99"/>
      <c r="B523" s="99"/>
      <c r="C523" s="99"/>
      <c r="D523" s="99"/>
      <c r="E523" s="99"/>
      <c r="F523" s="99"/>
      <c r="G523" s="99"/>
    </row>
    <row r="524" spans="1:7">
      <c r="A524" s="99"/>
      <c r="B524" s="99"/>
      <c r="C524" s="99"/>
      <c r="D524" s="99"/>
      <c r="E524" s="99"/>
      <c r="F524" s="99"/>
      <c r="G524" s="99"/>
    </row>
    <row r="525" spans="1:7">
      <c r="A525" s="99"/>
      <c r="B525" s="99"/>
      <c r="C525" s="99"/>
      <c r="D525" s="99"/>
      <c r="E525" s="99"/>
      <c r="F525" s="99"/>
      <c r="G525" s="99"/>
    </row>
    <row r="526" spans="1:7">
      <c r="A526" s="99"/>
      <c r="B526" s="99"/>
      <c r="C526" s="99"/>
      <c r="D526" s="99"/>
      <c r="E526" s="99"/>
      <c r="F526" s="99"/>
      <c r="G526" s="99"/>
    </row>
    <row r="527" spans="1:7">
      <c r="A527" s="99"/>
      <c r="B527" s="99"/>
      <c r="C527" s="99"/>
      <c r="D527" s="99"/>
      <c r="E527" s="99"/>
      <c r="F527" s="99"/>
      <c r="G527" s="99"/>
    </row>
    <row r="528" spans="1:7">
      <c r="A528" s="99"/>
      <c r="B528" s="99"/>
      <c r="C528" s="99"/>
      <c r="D528" s="99"/>
      <c r="E528" s="99"/>
      <c r="F528" s="99"/>
      <c r="G528" s="99"/>
    </row>
    <row r="529" spans="1:7">
      <c r="A529" s="99"/>
      <c r="B529" s="99"/>
      <c r="C529" s="99"/>
      <c r="D529" s="99"/>
      <c r="E529" s="99"/>
      <c r="F529" s="99"/>
      <c r="G529" s="99"/>
    </row>
    <row r="530" spans="1:7">
      <c r="A530" s="99"/>
      <c r="B530" s="99"/>
      <c r="C530" s="99"/>
      <c r="D530" s="99"/>
      <c r="E530" s="99"/>
      <c r="F530" s="99"/>
      <c r="G530" s="99"/>
    </row>
    <row r="531" spans="1:7">
      <c r="A531" s="99"/>
      <c r="B531" s="99"/>
      <c r="C531" s="99"/>
      <c r="D531" s="99"/>
      <c r="E531" s="99"/>
      <c r="F531" s="99"/>
      <c r="G531" s="99"/>
    </row>
    <row r="532" spans="1:7">
      <c r="A532" s="99"/>
      <c r="B532" s="99"/>
      <c r="C532" s="99"/>
      <c r="D532" s="99"/>
      <c r="E532" s="99"/>
      <c r="F532" s="99"/>
      <c r="G532" s="99"/>
    </row>
    <row r="533" spans="1:7">
      <c r="A533" s="99"/>
      <c r="B533" s="99"/>
      <c r="C533" s="99"/>
      <c r="D533" s="99"/>
      <c r="E533" s="99"/>
      <c r="F533" s="99"/>
      <c r="G533" s="99"/>
    </row>
    <row r="534" spans="1:7">
      <c r="A534" s="99"/>
      <c r="B534" s="99"/>
      <c r="C534" s="99"/>
      <c r="D534" s="99"/>
      <c r="E534" s="99"/>
      <c r="F534" s="99"/>
      <c r="G534" s="99"/>
    </row>
    <row r="535" spans="1:7">
      <c r="A535" s="99"/>
      <c r="B535" s="99"/>
      <c r="C535" s="99"/>
      <c r="D535" s="99"/>
      <c r="E535" s="99"/>
      <c r="F535" s="99"/>
      <c r="G535" s="99"/>
    </row>
    <row r="536" spans="1:7">
      <c r="A536" s="99"/>
      <c r="B536" s="99"/>
      <c r="C536" s="99"/>
      <c r="D536" s="99"/>
      <c r="E536" s="99"/>
      <c r="F536" s="99"/>
      <c r="G536" s="99"/>
    </row>
    <row r="537" spans="1:7">
      <c r="A537" s="99"/>
      <c r="B537" s="99"/>
      <c r="C537" s="99"/>
      <c r="D537" s="99"/>
      <c r="E537" s="99"/>
      <c r="F537" s="99"/>
      <c r="G537" s="99"/>
    </row>
    <row r="538" spans="1:7">
      <c r="A538" s="99"/>
      <c r="B538" s="99"/>
      <c r="C538" s="99"/>
      <c r="D538" s="99"/>
      <c r="E538" s="99"/>
      <c r="F538" s="99"/>
      <c r="G538" s="99"/>
    </row>
    <row r="539" spans="1:7">
      <c r="A539" s="99"/>
      <c r="B539" s="99"/>
      <c r="C539" s="99"/>
      <c r="D539" s="99"/>
      <c r="E539" s="99"/>
      <c r="F539" s="99"/>
      <c r="G539" s="99"/>
    </row>
    <row r="540" spans="1:7">
      <c r="A540" s="99"/>
      <c r="B540" s="99"/>
      <c r="C540" s="99"/>
      <c r="D540" s="99"/>
      <c r="E540" s="99"/>
      <c r="F540" s="99"/>
      <c r="G540" s="99"/>
    </row>
    <row r="541" spans="1:7">
      <c r="A541" s="99"/>
      <c r="B541" s="99"/>
      <c r="C541" s="99"/>
      <c r="D541" s="99"/>
      <c r="E541" s="99"/>
      <c r="F541" s="99"/>
      <c r="G541" s="99"/>
    </row>
    <row r="542" spans="1:7">
      <c r="A542" s="99"/>
      <c r="B542" s="99"/>
      <c r="C542" s="99"/>
      <c r="D542" s="99"/>
      <c r="E542" s="99"/>
      <c r="F542" s="99"/>
      <c r="G542" s="99"/>
    </row>
    <row r="543" spans="1:7">
      <c r="A543" s="99"/>
      <c r="B543" s="99"/>
      <c r="C543" s="99"/>
      <c r="D543" s="99"/>
      <c r="E543" s="99"/>
      <c r="F543" s="99"/>
      <c r="G543" s="99"/>
    </row>
    <row r="544" spans="1:7">
      <c r="A544" s="99"/>
      <c r="B544" s="99"/>
      <c r="C544" s="99"/>
      <c r="D544" s="99"/>
      <c r="E544" s="99"/>
      <c r="F544" s="99"/>
      <c r="G544" s="99"/>
    </row>
    <row r="545" spans="1:7">
      <c r="A545" s="99"/>
      <c r="B545" s="99"/>
      <c r="C545" s="99"/>
      <c r="D545" s="99"/>
      <c r="E545" s="99"/>
      <c r="F545" s="99"/>
      <c r="G545" s="99"/>
    </row>
    <row r="546" spans="1:7">
      <c r="A546" s="99"/>
      <c r="B546" s="99"/>
      <c r="C546" s="99"/>
      <c r="D546" s="99"/>
      <c r="E546" s="99"/>
      <c r="F546" s="99"/>
      <c r="G546" s="99"/>
    </row>
    <row r="547" spans="1:7">
      <c r="A547" s="99"/>
      <c r="B547" s="99"/>
      <c r="C547" s="99"/>
      <c r="D547" s="99"/>
      <c r="E547" s="99"/>
      <c r="F547" s="99"/>
      <c r="G547" s="99"/>
    </row>
    <row r="548" spans="1:7">
      <c r="A548" s="99"/>
      <c r="B548" s="99"/>
      <c r="C548" s="99"/>
      <c r="D548" s="99"/>
      <c r="E548" s="99"/>
      <c r="F548" s="99"/>
      <c r="G548" s="99"/>
    </row>
    <row r="549" spans="1:7">
      <c r="A549" s="99"/>
      <c r="B549" s="99"/>
      <c r="C549" s="99"/>
      <c r="D549" s="99"/>
      <c r="E549" s="99"/>
      <c r="F549" s="99"/>
      <c r="G549" s="99"/>
    </row>
    <row r="550" spans="1:7">
      <c r="A550" s="99"/>
      <c r="B550" s="99"/>
      <c r="C550" s="99"/>
      <c r="D550" s="99"/>
      <c r="E550" s="99"/>
      <c r="F550" s="99"/>
      <c r="G550" s="99"/>
    </row>
    <row r="551" spans="1:7">
      <c r="A551" s="99"/>
      <c r="B551" s="99"/>
      <c r="C551" s="99"/>
      <c r="D551" s="99"/>
      <c r="E551" s="99"/>
      <c r="F551" s="99"/>
      <c r="G551" s="99"/>
    </row>
    <row r="552" spans="1:7">
      <c r="A552" s="99"/>
      <c r="B552" s="99"/>
      <c r="C552" s="99"/>
      <c r="D552" s="99"/>
      <c r="E552" s="99"/>
      <c r="F552" s="99"/>
      <c r="G552" s="99"/>
    </row>
    <row r="553" spans="1:7">
      <c r="A553" s="99"/>
      <c r="B553" s="99"/>
      <c r="C553" s="99"/>
      <c r="D553" s="99"/>
      <c r="E553" s="99"/>
      <c r="F553" s="99"/>
      <c r="G553" s="99"/>
    </row>
    <row r="554" spans="1:7">
      <c r="A554" s="99"/>
      <c r="B554" s="99"/>
      <c r="C554" s="99"/>
      <c r="D554" s="99"/>
      <c r="E554" s="99"/>
      <c r="F554" s="99"/>
      <c r="G554" s="99"/>
    </row>
    <row r="555" spans="1:7">
      <c r="A555" s="99"/>
      <c r="B555" s="99"/>
      <c r="C555" s="99"/>
      <c r="D555" s="99"/>
      <c r="E555" s="99"/>
      <c r="F555" s="99"/>
      <c r="G555" s="99"/>
    </row>
    <row r="556" spans="1:7">
      <c r="A556" s="99"/>
      <c r="B556" s="99"/>
      <c r="C556" s="99"/>
      <c r="D556" s="99"/>
      <c r="E556" s="99"/>
      <c r="F556" s="99"/>
      <c r="G556" s="99"/>
    </row>
    <row r="557" spans="1:7">
      <c r="A557" s="99"/>
      <c r="B557" s="99"/>
      <c r="C557" s="99"/>
      <c r="D557" s="99"/>
      <c r="E557" s="99"/>
      <c r="F557" s="99"/>
      <c r="G557" s="99"/>
    </row>
    <row r="558" spans="1:7">
      <c r="A558" s="99"/>
      <c r="B558" s="99"/>
      <c r="C558" s="99"/>
      <c r="D558" s="99"/>
      <c r="E558" s="99"/>
      <c r="F558" s="99"/>
      <c r="G558" s="99"/>
    </row>
    <row r="559" spans="1:7">
      <c r="A559" s="99"/>
      <c r="B559" s="99"/>
      <c r="C559" s="99"/>
      <c r="D559" s="99"/>
      <c r="E559" s="99"/>
      <c r="F559" s="99"/>
      <c r="G559" s="99"/>
    </row>
    <row r="560" spans="1:7">
      <c r="A560" s="99"/>
      <c r="B560" s="99"/>
      <c r="C560" s="99"/>
      <c r="D560" s="99"/>
      <c r="E560" s="99"/>
      <c r="F560" s="99"/>
      <c r="G560" s="99"/>
    </row>
    <row r="561" spans="1:7">
      <c r="A561" s="99"/>
      <c r="B561" s="99"/>
      <c r="C561" s="99"/>
      <c r="D561" s="99"/>
      <c r="E561" s="99"/>
      <c r="F561" s="99"/>
      <c r="G561" s="99"/>
    </row>
    <row r="562" spans="1:7">
      <c r="A562" s="99"/>
      <c r="B562" s="99"/>
      <c r="C562" s="99"/>
      <c r="D562" s="99"/>
      <c r="E562" s="99"/>
      <c r="F562" s="99"/>
      <c r="G562" s="99"/>
    </row>
    <row r="563" spans="1:7">
      <c r="A563" s="99"/>
      <c r="B563" s="99"/>
      <c r="C563" s="99"/>
      <c r="D563" s="99"/>
      <c r="E563" s="99"/>
      <c r="F563" s="99"/>
      <c r="G563" s="99"/>
    </row>
    <row r="564" spans="1:7">
      <c r="A564" s="99"/>
      <c r="B564" s="99"/>
      <c r="C564" s="99"/>
      <c r="D564" s="99"/>
      <c r="E564" s="99"/>
      <c r="F564" s="99"/>
      <c r="G564" s="99"/>
    </row>
    <row r="565" spans="1:7">
      <c r="A565" s="99"/>
      <c r="B565" s="99"/>
      <c r="C565" s="99"/>
      <c r="D565" s="99"/>
      <c r="E565" s="99"/>
      <c r="F565" s="99"/>
      <c r="G565" s="99"/>
    </row>
    <row r="566" spans="1:7">
      <c r="A566" s="99"/>
      <c r="B566" s="99"/>
      <c r="C566" s="99"/>
      <c r="D566" s="99"/>
      <c r="E566" s="99"/>
      <c r="F566" s="99"/>
      <c r="G566" s="99"/>
    </row>
    <row r="567" spans="1:7">
      <c r="A567" s="99"/>
      <c r="B567" s="99"/>
      <c r="C567" s="99"/>
      <c r="D567" s="99"/>
      <c r="E567" s="99"/>
      <c r="F567" s="99"/>
      <c r="G567" s="99"/>
    </row>
    <row r="568" spans="1:7">
      <c r="A568" s="99"/>
      <c r="B568" s="99"/>
      <c r="C568" s="99"/>
      <c r="D568" s="99"/>
      <c r="E568" s="99"/>
      <c r="F568" s="99"/>
      <c r="G568" s="99"/>
    </row>
    <row r="569" spans="1:7">
      <c r="A569" s="99"/>
      <c r="B569" s="99"/>
      <c r="C569" s="99"/>
      <c r="D569" s="99"/>
      <c r="E569" s="99"/>
      <c r="F569" s="99"/>
      <c r="G569" s="99"/>
    </row>
    <row r="570" spans="1:7">
      <c r="A570" s="99"/>
      <c r="B570" s="99"/>
      <c r="C570" s="99"/>
      <c r="D570" s="99"/>
      <c r="E570" s="99"/>
      <c r="F570" s="99"/>
      <c r="G570" s="99"/>
    </row>
    <row r="571" spans="1:7">
      <c r="A571" s="99"/>
      <c r="B571" s="99"/>
      <c r="C571" s="99"/>
      <c r="D571" s="99"/>
      <c r="E571" s="99"/>
      <c r="F571" s="99"/>
      <c r="G571" s="99"/>
    </row>
    <row r="572" spans="1:7">
      <c r="A572" s="99"/>
      <c r="B572" s="99"/>
      <c r="C572" s="99"/>
      <c r="D572" s="99"/>
      <c r="E572" s="99"/>
      <c r="F572" s="99"/>
      <c r="G572" s="99"/>
    </row>
    <row r="573" spans="1:7">
      <c r="A573" s="99"/>
      <c r="B573" s="99"/>
      <c r="C573" s="99"/>
      <c r="D573" s="99"/>
      <c r="E573" s="99"/>
      <c r="F573" s="99"/>
      <c r="G573" s="99"/>
    </row>
    <row r="574" spans="1:7">
      <c r="A574" s="99"/>
      <c r="B574" s="99"/>
      <c r="C574" s="99"/>
      <c r="D574" s="99"/>
      <c r="E574" s="99"/>
      <c r="F574" s="99"/>
      <c r="G574" s="99"/>
    </row>
    <row r="575" spans="1:7">
      <c r="A575" s="99"/>
      <c r="B575" s="99"/>
      <c r="C575" s="99"/>
      <c r="D575" s="99"/>
      <c r="E575" s="99"/>
      <c r="F575" s="99"/>
      <c r="G575" s="99"/>
    </row>
    <row r="576" spans="1:7">
      <c r="A576" s="99"/>
      <c r="B576" s="99"/>
      <c r="C576" s="99"/>
      <c r="D576" s="99"/>
      <c r="E576" s="99"/>
      <c r="F576" s="99"/>
      <c r="G576" s="99"/>
    </row>
    <row r="577" spans="1:7">
      <c r="A577" s="99"/>
      <c r="B577" s="99"/>
      <c r="C577" s="99"/>
      <c r="D577" s="99"/>
      <c r="E577" s="99"/>
      <c r="F577" s="99"/>
      <c r="G577" s="99"/>
    </row>
    <row r="578" spans="1:7">
      <c r="A578" s="99"/>
      <c r="B578" s="99"/>
      <c r="C578" s="99"/>
      <c r="D578" s="99"/>
      <c r="E578" s="99"/>
      <c r="F578" s="99"/>
      <c r="G578" s="99"/>
    </row>
    <row r="579" spans="1:7">
      <c r="A579" s="99"/>
      <c r="B579" s="99"/>
      <c r="C579" s="99"/>
      <c r="D579" s="99"/>
      <c r="E579" s="99"/>
      <c r="F579" s="99"/>
      <c r="G579" s="99"/>
    </row>
    <row r="580" spans="1:7">
      <c r="A580" s="99"/>
      <c r="B580" s="99"/>
      <c r="C580" s="99"/>
      <c r="D580" s="99"/>
      <c r="E580" s="99"/>
      <c r="F580" s="99"/>
      <c r="G580" s="99"/>
    </row>
    <row r="581" spans="1:7">
      <c r="A581" s="99"/>
      <c r="B581" s="99"/>
      <c r="C581" s="99"/>
      <c r="D581" s="99"/>
      <c r="E581" s="99"/>
      <c r="F581" s="99"/>
      <c r="G581" s="99"/>
    </row>
    <row r="582" spans="1:7">
      <c r="A582" s="99"/>
      <c r="B582" s="99"/>
      <c r="C582" s="99"/>
      <c r="D582" s="99"/>
      <c r="E582" s="99"/>
      <c r="F582" s="99"/>
      <c r="G582" s="99"/>
    </row>
    <row r="583" spans="1:7">
      <c r="A583" s="99"/>
      <c r="B583" s="99"/>
      <c r="C583" s="99"/>
      <c r="D583" s="99"/>
      <c r="E583" s="99"/>
      <c r="F583" s="99"/>
      <c r="G583" s="99"/>
    </row>
    <row r="584" spans="1:7">
      <c r="A584" s="99"/>
      <c r="B584" s="99"/>
      <c r="C584" s="99"/>
      <c r="D584" s="99"/>
      <c r="E584" s="99"/>
      <c r="F584" s="99"/>
      <c r="G584" s="99"/>
    </row>
    <row r="585" spans="1:7">
      <c r="A585" s="99"/>
      <c r="B585" s="99"/>
      <c r="C585" s="99"/>
      <c r="D585" s="99"/>
      <c r="E585" s="99"/>
      <c r="F585" s="99"/>
      <c r="G585" s="99"/>
    </row>
    <row r="586" spans="1:7">
      <c r="A586" s="99"/>
      <c r="B586" s="99"/>
      <c r="C586" s="99"/>
      <c r="D586" s="99"/>
      <c r="E586" s="99"/>
      <c r="F586" s="99"/>
      <c r="G586" s="99"/>
    </row>
    <row r="587" spans="1:7">
      <c r="A587" s="99"/>
      <c r="B587" s="99"/>
      <c r="C587" s="99"/>
      <c r="D587" s="99"/>
      <c r="E587" s="99"/>
      <c r="F587" s="99"/>
      <c r="G587" s="99"/>
    </row>
    <row r="588" spans="1:7">
      <c r="A588" s="99"/>
      <c r="B588" s="99"/>
      <c r="C588" s="99"/>
      <c r="D588" s="99"/>
      <c r="E588" s="99"/>
      <c r="F588" s="99"/>
      <c r="G588" s="99"/>
    </row>
    <row r="589" spans="1:7">
      <c r="A589" s="99"/>
      <c r="B589" s="99"/>
      <c r="C589" s="99"/>
      <c r="D589" s="99"/>
      <c r="E589" s="99"/>
      <c r="F589" s="99"/>
      <c r="G589" s="99"/>
    </row>
    <row r="590" spans="1:7">
      <c r="A590" s="99"/>
      <c r="B590" s="99"/>
      <c r="C590" s="99"/>
      <c r="D590" s="99"/>
      <c r="E590" s="99"/>
      <c r="F590" s="99"/>
      <c r="G590" s="99"/>
    </row>
    <row r="591" spans="1:7">
      <c r="A591" s="99"/>
      <c r="B591" s="99"/>
      <c r="C591" s="99"/>
      <c r="D591" s="99"/>
      <c r="E591" s="99"/>
      <c r="F591" s="99"/>
      <c r="G591" s="99"/>
    </row>
    <row r="592" spans="1:7">
      <c r="A592" s="99"/>
      <c r="B592" s="99"/>
      <c r="C592" s="99"/>
      <c r="D592" s="99"/>
      <c r="E592" s="99"/>
      <c r="F592" s="99"/>
      <c r="G592" s="99"/>
    </row>
    <row r="593" spans="1:7">
      <c r="A593" s="99"/>
      <c r="B593" s="99"/>
      <c r="C593" s="99"/>
      <c r="D593" s="99"/>
      <c r="E593" s="99"/>
      <c r="F593" s="99"/>
      <c r="G593" s="99"/>
    </row>
    <row r="594" spans="1:7">
      <c r="A594" s="99"/>
      <c r="B594" s="99"/>
      <c r="C594" s="99"/>
      <c r="D594" s="99"/>
      <c r="E594" s="99"/>
      <c r="F594" s="99"/>
      <c r="G594" s="99"/>
    </row>
    <row r="595" spans="1:7">
      <c r="A595" s="99"/>
      <c r="B595" s="99"/>
      <c r="C595" s="99"/>
      <c r="D595" s="99"/>
      <c r="E595" s="99"/>
      <c r="F595" s="99"/>
      <c r="G595" s="99"/>
    </row>
    <row r="596" spans="1:7">
      <c r="A596" s="99"/>
      <c r="B596" s="99"/>
      <c r="C596" s="99"/>
      <c r="D596" s="99"/>
      <c r="E596" s="99"/>
      <c r="F596" s="99"/>
      <c r="G596" s="99"/>
    </row>
    <row r="597" spans="1:7">
      <c r="A597" s="99"/>
      <c r="B597" s="99"/>
      <c r="C597" s="99"/>
      <c r="D597" s="99"/>
      <c r="E597" s="99"/>
      <c r="F597" s="99"/>
      <c r="G597" s="99"/>
    </row>
    <row r="598" spans="1:7">
      <c r="A598" s="99"/>
      <c r="B598" s="99"/>
      <c r="C598" s="99"/>
      <c r="D598" s="99"/>
      <c r="E598" s="99"/>
      <c r="F598" s="99"/>
      <c r="G598" s="99"/>
    </row>
    <row r="599" spans="1:7">
      <c r="A599" s="99"/>
      <c r="B599" s="99"/>
      <c r="C599" s="99"/>
      <c r="D599" s="99"/>
      <c r="E599" s="99"/>
      <c r="F599" s="99"/>
      <c r="G599" s="99"/>
    </row>
    <row r="600" spans="1:7">
      <c r="A600" s="99"/>
      <c r="B600" s="99"/>
      <c r="C600" s="99"/>
      <c r="D600" s="99"/>
      <c r="E600" s="99"/>
      <c r="F600" s="99"/>
      <c r="G600" s="99"/>
    </row>
    <row r="601" spans="1:7">
      <c r="A601" s="99"/>
      <c r="B601" s="99"/>
      <c r="C601" s="99"/>
      <c r="D601" s="99"/>
      <c r="E601" s="99"/>
      <c r="F601" s="99"/>
      <c r="G601" s="99"/>
    </row>
    <row r="602" spans="1:7">
      <c r="A602" s="99"/>
      <c r="B602" s="99"/>
      <c r="C602" s="99"/>
      <c r="D602" s="99"/>
      <c r="E602" s="99"/>
      <c r="F602" s="99"/>
      <c r="G602" s="99"/>
    </row>
    <row r="603" spans="1:7">
      <c r="A603" s="99"/>
      <c r="B603" s="99"/>
      <c r="C603" s="99"/>
      <c r="D603" s="99"/>
      <c r="E603" s="99"/>
      <c r="F603" s="99"/>
      <c r="G603" s="99"/>
    </row>
    <row r="604" spans="1:7">
      <c r="A604" s="99"/>
      <c r="B604" s="99"/>
      <c r="C604" s="99"/>
      <c r="D604" s="99"/>
      <c r="E604" s="99"/>
      <c r="F604" s="99"/>
      <c r="G604" s="99"/>
    </row>
    <row r="605" spans="1:7">
      <c r="A605" s="99"/>
      <c r="B605" s="99"/>
      <c r="C605" s="99"/>
      <c r="D605" s="99"/>
      <c r="E605" s="99"/>
      <c r="F605" s="99"/>
      <c r="G605" s="99"/>
    </row>
    <row r="606" spans="1:7">
      <c r="A606" s="99"/>
      <c r="B606" s="99"/>
      <c r="C606" s="99"/>
      <c r="D606" s="99"/>
      <c r="E606" s="99"/>
      <c r="F606" s="99"/>
      <c r="G606" s="99"/>
    </row>
    <row r="607" spans="1:7">
      <c r="A607" s="99"/>
      <c r="B607" s="99"/>
      <c r="C607" s="99"/>
      <c r="D607" s="99"/>
      <c r="E607" s="99"/>
      <c r="F607" s="99"/>
      <c r="G607" s="99"/>
    </row>
    <row r="608" spans="1:7">
      <c r="A608" s="99"/>
      <c r="B608" s="99"/>
      <c r="C608" s="99"/>
      <c r="D608" s="99"/>
      <c r="E608" s="99"/>
      <c r="F608" s="99"/>
      <c r="G608" s="99"/>
    </row>
    <row r="609" spans="1:7">
      <c r="A609" s="99"/>
      <c r="B609" s="99"/>
      <c r="C609" s="99"/>
      <c r="D609" s="99"/>
      <c r="E609" s="99"/>
      <c r="F609" s="99"/>
      <c r="G609" s="99"/>
    </row>
    <row r="610" spans="1:7">
      <c r="A610" s="99"/>
      <c r="B610" s="99"/>
      <c r="C610" s="99"/>
      <c r="D610" s="99"/>
      <c r="E610" s="99"/>
      <c r="F610" s="99"/>
      <c r="G610" s="99"/>
    </row>
    <row r="611" spans="1:7">
      <c r="A611" s="99"/>
      <c r="B611" s="99"/>
      <c r="C611" s="99"/>
      <c r="D611" s="99"/>
      <c r="E611" s="99"/>
      <c r="F611" s="99"/>
      <c r="G611" s="99"/>
    </row>
    <row r="612" spans="1:7">
      <c r="A612" s="99"/>
      <c r="B612" s="99"/>
      <c r="C612" s="99"/>
      <c r="D612" s="99"/>
      <c r="E612" s="99"/>
      <c r="F612" s="99"/>
      <c r="G612" s="99"/>
    </row>
    <row r="613" spans="1:7">
      <c r="A613" s="99"/>
      <c r="B613" s="99"/>
      <c r="C613" s="99"/>
      <c r="D613" s="99"/>
      <c r="E613" s="99"/>
      <c r="F613" s="99"/>
      <c r="G613" s="99"/>
    </row>
    <row r="614" spans="1:7">
      <c r="A614" s="99"/>
      <c r="B614" s="99"/>
      <c r="C614" s="99"/>
      <c r="D614" s="99"/>
      <c r="E614" s="99"/>
      <c r="F614" s="99"/>
      <c r="G614" s="99"/>
    </row>
    <row r="615" spans="1:7">
      <c r="A615" s="99"/>
      <c r="B615" s="99"/>
      <c r="C615" s="99"/>
      <c r="D615" s="99"/>
      <c r="E615" s="99"/>
      <c r="F615" s="99"/>
      <c r="G615" s="99"/>
    </row>
    <row r="616" spans="1:7">
      <c r="A616" s="99"/>
      <c r="B616" s="99"/>
      <c r="C616" s="99"/>
      <c r="D616" s="99"/>
      <c r="E616" s="99"/>
      <c r="F616" s="99"/>
      <c r="G616" s="99"/>
    </row>
    <row r="617" spans="1:7">
      <c r="A617" s="99"/>
      <c r="B617" s="99"/>
      <c r="C617" s="99"/>
      <c r="D617" s="99"/>
      <c r="E617" s="99"/>
      <c r="F617" s="99"/>
      <c r="G617" s="99"/>
    </row>
    <row r="618" spans="1:7">
      <c r="A618" s="99"/>
      <c r="B618" s="99"/>
      <c r="C618" s="99"/>
      <c r="D618" s="99"/>
      <c r="E618" s="99"/>
      <c r="F618" s="99"/>
      <c r="G618" s="99"/>
    </row>
    <row r="619" spans="1:7">
      <c r="A619" s="99"/>
      <c r="B619" s="99"/>
      <c r="C619" s="99"/>
      <c r="D619" s="99"/>
      <c r="E619" s="99"/>
      <c r="F619" s="99"/>
      <c r="G619" s="99"/>
    </row>
    <row r="620" spans="1:7">
      <c r="A620" s="99"/>
      <c r="B620" s="99"/>
      <c r="C620" s="99"/>
      <c r="D620" s="99"/>
      <c r="E620" s="99"/>
      <c r="F620" s="99"/>
      <c r="G620" s="99"/>
    </row>
    <row r="621" spans="1:7">
      <c r="A621" s="99"/>
      <c r="B621" s="99"/>
      <c r="C621" s="99"/>
      <c r="D621" s="99"/>
      <c r="E621" s="99"/>
      <c r="F621" s="99"/>
      <c r="G621" s="99"/>
    </row>
    <row r="622" spans="1:7">
      <c r="A622" s="99"/>
      <c r="B622" s="99"/>
      <c r="C622" s="99"/>
      <c r="D622" s="99"/>
      <c r="E622" s="99"/>
      <c r="F622" s="99"/>
      <c r="G622" s="99"/>
    </row>
    <row r="623" spans="1:7">
      <c r="A623" s="99"/>
      <c r="B623" s="99"/>
      <c r="C623" s="99"/>
      <c r="D623" s="99"/>
      <c r="E623" s="99"/>
      <c r="F623" s="99"/>
      <c r="G623" s="99"/>
    </row>
    <row r="624" spans="1:7">
      <c r="A624" s="99"/>
      <c r="B624" s="99"/>
      <c r="C624" s="99"/>
      <c r="D624" s="99"/>
      <c r="E624" s="99"/>
      <c r="F624" s="99"/>
      <c r="G624" s="99"/>
    </row>
    <row r="625" spans="1:7">
      <c r="A625" s="99"/>
      <c r="B625" s="99"/>
      <c r="C625" s="99"/>
      <c r="D625" s="99"/>
      <c r="E625" s="99"/>
      <c r="F625" s="99"/>
      <c r="G625" s="99"/>
    </row>
    <row r="626" spans="1:7">
      <c r="A626" s="99"/>
      <c r="B626" s="99"/>
      <c r="C626" s="99"/>
      <c r="D626" s="99"/>
      <c r="E626" s="99"/>
      <c r="F626" s="99"/>
      <c r="G626" s="99"/>
    </row>
    <row r="627" spans="1:7">
      <c r="A627" s="99"/>
      <c r="B627" s="99"/>
      <c r="C627" s="99"/>
      <c r="D627" s="99"/>
      <c r="E627" s="99"/>
      <c r="F627" s="99"/>
      <c r="G627" s="99"/>
    </row>
    <row r="628" spans="1:7">
      <c r="A628" s="99"/>
      <c r="B628" s="99"/>
      <c r="C628" s="99"/>
      <c r="D628" s="99"/>
      <c r="E628" s="99"/>
      <c r="F628" s="99"/>
      <c r="G628" s="99"/>
    </row>
    <row r="629" spans="1:7">
      <c r="A629" s="99"/>
      <c r="B629" s="99"/>
      <c r="C629" s="99"/>
      <c r="D629" s="99"/>
      <c r="E629" s="99"/>
      <c r="F629" s="99"/>
      <c r="G629" s="99"/>
    </row>
    <row r="630" spans="1:7">
      <c r="A630" s="99"/>
      <c r="B630" s="99"/>
      <c r="C630" s="99"/>
      <c r="D630" s="99"/>
      <c r="E630" s="99"/>
      <c r="F630" s="99"/>
      <c r="G630" s="99"/>
    </row>
    <row r="631" spans="1:7">
      <c r="A631" s="99"/>
      <c r="B631" s="99"/>
      <c r="C631" s="99"/>
      <c r="D631" s="99"/>
      <c r="E631" s="99"/>
      <c r="F631" s="99"/>
      <c r="G631" s="99"/>
    </row>
    <row r="632" spans="1:7">
      <c r="A632" s="99"/>
      <c r="B632" s="99"/>
      <c r="C632" s="99"/>
      <c r="D632" s="99"/>
      <c r="E632" s="99"/>
      <c r="F632" s="99"/>
      <c r="G632" s="99"/>
    </row>
    <row r="633" spans="1:7">
      <c r="A633" s="99"/>
      <c r="B633" s="99"/>
      <c r="C633" s="99"/>
      <c r="D633" s="99"/>
      <c r="E633" s="99"/>
      <c r="F633" s="99"/>
      <c r="G633" s="99"/>
    </row>
    <row r="634" spans="1:7">
      <c r="A634" s="99"/>
      <c r="B634" s="99"/>
      <c r="C634" s="99"/>
      <c r="D634" s="99"/>
      <c r="E634" s="99"/>
      <c r="F634" s="99"/>
      <c r="G634" s="99"/>
    </row>
    <row r="635" spans="1:7">
      <c r="A635" s="99"/>
      <c r="B635" s="99"/>
      <c r="C635" s="99"/>
      <c r="D635" s="99"/>
      <c r="E635" s="99"/>
      <c r="F635" s="99"/>
      <c r="G635" s="99"/>
    </row>
    <row r="636" spans="1:7">
      <c r="A636" s="99"/>
      <c r="B636" s="99"/>
      <c r="C636" s="99"/>
      <c r="D636" s="99"/>
      <c r="E636" s="99"/>
      <c r="F636" s="99"/>
      <c r="G636" s="99"/>
    </row>
    <row r="637" spans="1:7">
      <c r="A637" s="99"/>
      <c r="B637" s="99"/>
      <c r="C637" s="99"/>
      <c r="D637" s="99"/>
      <c r="E637" s="99"/>
      <c r="F637" s="99"/>
      <c r="G637" s="99"/>
    </row>
    <row r="638" spans="1:7">
      <c r="A638" s="99"/>
      <c r="B638" s="99"/>
      <c r="C638" s="99"/>
      <c r="D638" s="99"/>
      <c r="E638" s="99"/>
      <c r="F638" s="99"/>
      <c r="G638" s="99"/>
    </row>
    <row r="639" spans="1:7">
      <c r="A639" s="99"/>
      <c r="B639" s="99"/>
      <c r="C639" s="99"/>
      <c r="D639" s="99"/>
      <c r="E639" s="99"/>
      <c r="F639" s="99"/>
      <c r="G639" s="99"/>
    </row>
    <row r="640" spans="1:7">
      <c r="A640" s="99"/>
      <c r="B640" s="99"/>
      <c r="C640" s="99"/>
      <c r="D640" s="99"/>
      <c r="E640" s="99"/>
      <c r="F640" s="99"/>
      <c r="G640" s="99"/>
    </row>
    <row r="641" spans="1:7">
      <c r="A641" s="99"/>
      <c r="B641" s="99"/>
      <c r="C641" s="99"/>
      <c r="D641" s="99"/>
      <c r="E641" s="99"/>
      <c r="F641" s="99"/>
      <c r="G641" s="99"/>
    </row>
    <row r="642" spans="1:7">
      <c r="A642" s="99"/>
      <c r="B642" s="99"/>
      <c r="C642" s="99"/>
      <c r="D642" s="99"/>
      <c r="E642" s="99"/>
      <c r="F642" s="99"/>
      <c r="G642" s="99"/>
    </row>
    <row r="643" spans="1:7">
      <c r="A643" s="99"/>
      <c r="B643" s="99"/>
      <c r="C643" s="99"/>
      <c r="D643" s="99"/>
      <c r="E643" s="99"/>
      <c r="F643" s="99"/>
      <c r="G643" s="99"/>
    </row>
    <row r="644" spans="1:7">
      <c r="A644" s="99"/>
      <c r="B644" s="99"/>
      <c r="C644" s="99"/>
      <c r="D644" s="99"/>
      <c r="E644" s="99"/>
      <c r="F644" s="99"/>
      <c r="G644" s="99"/>
    </row>
    <row r="645" spans="1:7">
      <c r="A645" s="99"/>
      <c r="B645" s="99"/>
      <c r="C645" s="99"/>
      <c r="D645" s="99"/>
      <c r="E645" s="99"/>
      <c r="F645" s="99"/>
      <c r="G645" s="99"/>
    </row>
    <row r="646" spans="1:7">
      <c r="A646" s="99"/>
      <c r="B646" s="99"/>
      <c r="C646" s="99"/>
      <c r="D646" s="99"/>
      <c r="E646" s="99"/>
      <c r="F646" s="99"/>
      <c r="G646" s="99"/>
    </row>
    <row r="647" spans="1:7">
      <c r="A647" s="99"/>
      <c r="B647" s="99"/>
      <c r="C647" s="99"/>
      <c r="D647" s="99"/>
      <c r="E647" s="99"/>
      <c r="F647" s="99"/>
      <c r="G647" s="99"/>
    </row>
    <row r="648" spans="1:7">
      <c r="A648" s="99"/>
      <c r="B648" s="99"/>
      <c r="C648" s="99"/>
      <c r="D648" s="99"/>
      <c r="E648" s="99"/>
      <c r="F648" s="99"/>
      <c r="G648" s="99"/>
    </row>
    <row r="649" spans="1:7">
      <c r="A649" s="99"/>
      <c r="B649" s="99"/>
      <c r="C649" s="99"/>
      <c r="D649" s="99"/>
      <c r="E649" s="99"/>
      <c r="F649" s="99"/>
      <c r="G649" s="99"/>
    </row>
    <row r="650" spans="1:7">
      <c r="A650" s="99"/>
      <c r="B650" s="99"/>
      <c r="C650" s="99"/>
      <c r="D650" s="99"/>
      <c r="E650" s="99"/>
      <c r="F650" s="99"/>
      <c r="G650" s="99"/>
    </row>
    <row r="651" spans="1:7">
      <c r="A651" s="99"/>
      <c r="B651" s="99"/>
      <c r="C651" s="99"/>
      <c r="D651" s="99"/>
      <c r="E651" s="99"/>
      <c r="F651" s="99"/>
      <c r="G651" s="99"/>
    </row>
    <row r="652" spans="1:7">
      <c r="A652" s="99"/>
      <c r="B652" s="99"/>
      <c r="C652" s="99"/>
      <c r="D652" s="99"/>
      <c r="E652" s="99"/>
      <c r="F652" s="99"/>
      <c r="G652" s="99"/>
    </row>
    <row r="653" spans="1:7">
      <c r="A653" s="99"/>
      <c r="B653" s="99"/>
      <c r="C653" s="99"/>
      <c r="D653" s="99"/>
      <c r="E653" s="99"/>
      <c r="F653" s="99"/>
      <c r="G653" s="99"/>
    </row>
    <row r="654" spans="1:7">
      <c r="A654" s="99"/>
      <c r="B654" s="99"/>
      <c r="C654" s="99"/>
      <c r="D654" s="99"/>
      <c r="E654" s="99"/>
      <c r="F654" s="99"/>
      <c r="G654" s="99"/>
    </row>
    <row r="655" spans="1:7">
      <c r="A655" s="99"/>
      <c r="B655" s="99"/>
      <c r="C655" s="99"/>
      <c r="D655" s="99"/>
      <c r="E655" s="99"/>
      <c r="F655" s="99"/>
      <c r="G655" s="99"/>
    </row>
    <row r="656" spans="1:7">
      <c r="A656" s="99"/>
      <c r="B656" s="99"/>
      <c r="C656" s="99"/>
      <c r="D656" s="99"/>
      <c r="E656" s="99"/>
      <c r="F656" s="99"/>
      <c r="G656" s="99"/>
    </row>
    <row r="657" spans="1:7">
      <c r="A657" s="99"/>
      <c r="B657" s="99"/>
      <c r="C657" s="99"/>
      <c r="D657" s="99"/>
      <c r="E657" s="99"/>
      <c r="F657" s="99"/>
      <c r="G657" s="99"/>
    </row>
    <row r="658" spans="1:7">
      <c r="A658" s="99"/>
      <c r="B658" s="99"/>
      <c r="C658" s="99"/>
      <c r="D658" s="99"/>
      <c r="E658" s="99"/>
      <c r="F658" s="99"/>
      <c r="G658" s="99"/>
    </row>
    <row r="659" spans="1:7">
      <c r="A659" s="99"/>
      <c r="B659" s="99"/>
      <c r="C659" s="99"/>
      <c r="D659" s="99"/>
      <c r="E659" s="99"/>
      <c r="F659" s="99"/>
      <c r="G659" s="99"/>
    </row>
    <row r="660" spans="1:7">
      <c r="A660" s="99"/>
      <c r="B660" s="99"/>
      <c r="C660" s="99"/>
      <c r="D660" s="99"/>
      <c r="E660" s="99"/>
      <c r="F660" s="99"/>
      <c r="G660" s="99"/>
    </row>
    <row r="661" spans="1:7">
      <c r="A661" s="99"/>
      <c r="B661" s="99"/>
      <c r="C661" s="99"/>
      <c r="D661" s="99"/>
      <c r="E661" s="99"/>
      <c r="F661" s="99"/>
      <c r="G661" s="99"/>
    </row>
    <row r="662" spans="1:7">
      <c r="A662" s="99"/>
      <c r="B662" s="99"/>
      <c r="C662" s="99"/>
      <c r="D662" s="99"/>
      <c r="E662" s="99"/>
      <c r="F662" s="99"/>
      <c r="G662" s="99"/>
    </row>
    <row r="663" spans="1:7">
      <c r="A663" s="99"/>
      <c r="B663" s="99"/>
      <c r="C663" s="99"/>
      <c r="D663" s="99"/>
      <c r="E663" s="99"/>
      <c r="F663" s="99"/>
      <c r="G663" s="99"/>
    </row>
    <row r="664" spans="1:7">
      <c r="A664" s="99"/>
      <c r="B664" s="99"/>
      <c r="C664" s="99"/>
      <c r="D664" s="99"/>
      <c r="E664" s="99"/>
      <c r="F664" s="99"/>
      <c r="G664" s="99"/>
    </row>
    <row r="665" spans="1:7">
      <c r="A665" s="99"/>
      <c r="B665" s="99"/>
      <c r="C665" s="99"/>
      <c r="D665" s="99"/>
      <c r="E665" s="99"/>
      <c r="F665" s="99"/>
      <c r="G665" s="99"/>
    </row>
    <row r="666" spans="1:7">
      <c r="A666" s="99"/>
      <c r="B666" s="99"/>
      <c r="C666" s="99"/>
      <c r="D666" s="99"/>
      <c r="E666" s="99"/>
      <c r="F666" s="99"/>
      <c r="G666" s="99"/>
    </row>
    <row r="667" spans="1:7">
      <c r="A667" s="99"/>
      <c r="B667" s="99"/>
      <c r="C667" s="99"/>
      <c r="D667" s="99"/>
      <c r="E667" s="99"/>
      <c r="F667" s="99"/>
      <c r="G667" s="99"/>
    </row>
    <row r="668" spans="1:7">
      <c r="A668" s="99"/>
      <c r="B668" s="99"/>
      <c r="C668" s="99"/>
      <c r="D668" s="99"/>
      <c r="E668" s="99"/>
      <c r="F668" s="99"/>
      <c r="G668" s="99"/>
    </row>
    <row r="669" spans="1:7">
      <c r="A669" s="99"/>
      <c r="B669" s="99"/>
      <c r="C669" s="99"/>
      <c r="D669" s="99"/>
      <c r="E669" s="99"/>
      <c r="F669" s="99"/>
      <c r="G669" s="99"/>
    </row>
    <row r="670" spans="1:7">
      <c r="A670" s="99"/>
      <c r="B670" s="99"/>
      <c r="C670" s="99"/>
      <c r="D670" s="99"/>
      <c r="E670" s="99"/>
      <c r="F670" s="99"/>
      <c r="G670" s="99"/>
    </row>
    <row r="671" spans="1:7">
      <c r="A671" s="99"/>
      <c r="B671" s="99"/>
      <c r="C671" s="99"/>
      <c r="D671" s="99"/>
      <c r="E671" s="99"/>
      <c r="F671" s="99"/>
      <c r="G671" s="99"/>
    </row>
    <row r="672" spans="1:7">
      <c r="A672" s="99"/>
      <c r="B672" s="99"/>
      <c r="C672" s="99"/>
      <c r="D672" s="99"/>
      <c r="E672" s="99"/>
      <c r="F672" s="99"/>
      <c r="G672" s="99"/>
    </row>
    <row r="673" spans="1:7">
      <c r="A673" s="99"/>
      <c r="B673" s="99"/>
      <c r="C673" s="99"/>
      <c r="D673" s="99"/>
      <c r="E673" s="99"/>
      <c r="F673" s="99"/>
      <c r="G673" s="99"/>
    </row>
    <row r="674" spans="1:7">
      <c r="A674" s="99"/>
      <c r="B674" s="99"/>
      <c r="C674" s="99"/>
      <c r="D674" s="99"/>
      <c r="E674" s="99"/>
      <c r="F674" s="99"/>
      <c r="G674" s="99"/>
    </row>
    <row r="675" spans="1:7">
      <c r="A675" s="99"/>
      <c r="B675" s="99"/>
      <c r="C675" s="99"/>
      <c r="D675" s="99"/>
      <c r="E675" s="99"/>
      <c r="F675" s="99"/>
      <c r="G675" s="99"/>
    </row>
    <row r="676" spans="1:7">
      <c r="A676" s="99"/>
      <c r="B676" s="99"/>
      <c r="C676" s="99"/>
      <c r="D676" s="99"/>
      <c r="E676" s="99"/>
      <c r="F676" s="99"/>
      <c r="G676" s="99"/>
    </row>
    <row r="677" spans="1:7">
      <c r="A677" s="99"/>
      <c r="B677" s="99"/>
      <c r="C677" s="99"/>
      <c r="D677" s="99"/>
      <c r="E677" s="99"/>
      <c r="F677" s="99"/>
      <c r="G677" s="99"/>
    </row>
    <row r="678" spans="1:7">
      <c r="A678" s="99"/>
      <c r="B678" s="99"/>
      <c r="C678" s="99"/>
      <c r="D678" s="99"/>
      <c r="E678" s="99"/>
      <c r="F678" s="99"/>
      <c r="G678" s="99"/>
    </row>
    <row r="679" spans="1:7">
      <c r="A679" s="99"/>
      <c r="B679" s="99"/>
      <c r="C679" s="99"/>
      <c r="D679" s="99"/>
      <c r="E679" s="99"/>
      <c r="F679" s="99"/>
      <c r="G679" s="99"/>
    </row>
    <row r="680" spans="1:7">
      <c r="A680" s="99"/>
      <c r="B680" s="99"/>
      <c r="C680" s="99"/>
      <c r="D680" s="99"/>
      <c r="E680" s="99"/>
      <c r="F680" s="99"/>
      <c r="G680" s="99"/>
    </row>
    <row r="681" spans="1:7">
      <c r="A681" s="99"/>
      <c r="B681" s="99"/>
      <c r="C681" s="99"/>
      <c r="D681" s="99"/>
      <c r="E681" s="99"/>
      <c r="F681" s="99"/>
      <c r="G681" s="99"/>
    </row>
    <row r="682" spans="1:7">
      <c r="A682" s="99"/>
      <c r="B682" s="99"/>
      <c r="C682" s="99"/>
      <c r="D682" s="99"/>
      <c r="E682" s="99"/>
      <c r="F682" s="99"/>
      <c r="G682" s="99"/>
    </row>
    <row r="683" spans="1:7">
      <c r="A683" s="99"/>
      <c r="B683" s="99"/>
      <c r="C683" s="99"/>
      <c r="D683" s="99"/>
      <c r="E683" s="99"/>
      <c r="F683" s="99"/>
      <c r="G683" s="99"/>
    </row>
    <row r="684" spans="1:7">
      <c r="A684" s="99"/>
      <c r="B684" s="99"/>
      <c r="C684" s="99"/>
      <c r="D684" s="99"/>
      <c r="E684" s="99"/>
      <c r="F684" s="99"/>
      <c r="G684" s="99"/>
    </row>
    <row r="685" spans="1:7">
      <c r="A685" s="99"/>
      <c r="B685" s="99"/>
      <c r="C685" s="99"/>
      <c r="D685" s="99"/>
      <c r="E685" s="99"/>
      <c r="F685" s="99"/>
      <c r="G685" s="99"/>
    </row>
    <row r="686" spans="1:7">
      <c r="A686" s="99"/>
      <c r="B686" s="99"/>
      <c r="C686" s="99"/>
      <c r="D686" s="99"/>
      <c r="E686" s="99"/>
      <c r="F686" s="99"/>
      <c r="G686" s="99"/>
    </row>
    <row r="687" spans="1:7">
      <c r="A687" s="99"/>
      <c r="B687" s="99"/>
      <c r="C687" s="99"/>
      <c r="D687" s="99"/>
      <c r="E687" s="99"/>
      <c r="F687" s="99"/>
      <c r="G687" s="99"/>
    </row>
    <row r="688" spans="1:7">
      <c r="A688" s="99"/>
      <c r="B688" s="99"/>
      <c r="C688" s="99"/>
      <c r="D688" s="99"/>
      <c r="E688" s="99"/>
      <c r="F688" s="99"/>
      <c r="G688" s="99"/>
    </row>
    <row r="689" spans="1:7">
      <c r="A689" s="99"/>
      <c r="B689" s="99"/>
      <c r="C689" s="99"/>
      <c r="D689" s="99"/>
      <c r="E689" s="99"/>
      <c r="F689" s="99"/>
      <c r="G689" s="99"/>
    </row>
    <row r="690" spans="1:7">
      <c r="A690" s="99"/>
      <c r="B690" s="99"/>
      <c r="C690" s="99"/>
      <c r="D690" s="99"/>
      <c r="E690" s="99"/>
      <c r="F690" s="99"/>
      <c r="G690" s="99"/>
    </row>
    <row r="691" spans="1:7">
      <c r="A691" s="99"/>
      <c r="B691" s="99"/>
      <c r="C691" s="99"/>
      <c r="D691" s="99"/>
      <c r="E691" s="99"/>
      <c r="F691" s="99"/>
      <c r="G691" s="99"/>
    </row>
    <row r="692" spans="1:7">
      <c r="A692" s="99"/>
      <c r="B692" s="99"/>
      <c r="C692" s="99"/>
      <c r="D692" s="99"/>
      <c r="E692" s="99"/>
      <c r="F692" s="99"/>
      <c r="G692" s="99"/>
    </row>
    <row r="693" spans="1:7">
      <c r="A693" s="99"/>
      <c r="B693" s="99"/>
      <c r="C693" s="99"/>
      <c r="D693" s="99"/>
      <c r="E693" s="99"/>
      <c r="F693" s="99"/>
      <c r="G693" s="99"/>
    </row>
    <row r="694" spans="1:7">
      <c r="A694" s="99"/>
      <c r="B694" s="99"/>
      <c r="C694" s="99"/>
      <c r="D694" s="99"/>
      <c r="E694" s="99"/>
      <c r="F694" s="99"/>
      <c r="G694" s="99"/>
    </row>
    <row r="695" spans="1:7">
      <c r="A695" s="99"/>
      <c r="B695" s="99"/>
      <c r="C695" s="99"/>
      <c r="D695" s="99"/>
      <c r="E695" s="99"/>
      <c r="F695" s="99"/>
      <c r="G695" s="99"/>
    </row>
    <row r="696" spans="1:7">
      <c r="A696" s="99"/>
      <c r="B696" s="99"/>
      <c r="C696" s="99"/>
      <c r="D696" s="99"/>
      <c r="E696" s="99"/>
      <c r="F696" s="99"/>
      <c r="G696" s="99"/>
    </row>
    <row r="697" spans="1:7">
      <c r="A697" s="99"/>
      <c r="B697" s="99"/>
      <c r="C697" s="99"/>
      <c r="D697" s="99"/>
      <c r="E697" s="99"/>
      <c r="F697" s="99"/>
      <c r="G697" s="99"/>
    </row>
    <row r="698" spans="1:7">
      <c r="A698" s="99"/>
      <c r="B698" s="99"/>
      <c r="C698" s="99"/>
      <c r="D698" s="99"/>
      <c r="E698" s="99"/>
      <c r="F698" s="99"/>
      <c r="G698" s="99"/>
    </row>
    <row r="699" spans="1:7">
      <c r="A699" s="99"/>
      <c r="B699" s="99"/>
      <c r="C699" s="99"/>
      <c r="D699" s="99"/>
      <c r="E699" s="99"/>
      <c r="F699" s="99"/>
      <c r="G699" s="99"/>
    </row>
    <row r="700" spans="1:7">
      <c r="A700" s="99"/>
      <c r="B700" s="99"/>
      <c r="C700" s="99"/>
      <c r="D700" s="99"/>
      <c r="E700" s="99"/>
      <c r="F700" s="99"/>
      <c r="G700" s="99"/>
    </row>
    <row r="701" spans="1:7">
      <c r="A701" s="99"/>
      <c r="B701" s="99"/>
      <c r="C701" s="99"/>
      <c r="D701" s="99"/>
      <c r="E701" s="99"/>
      <c r="F701" s="99"/>
      <c r="G701" s="99"/>
    </row>
    <row r="702" spans="1:7">
      <c r="A702" s="99"/>
      <c r="B702" s="99"/>
      <c r="C702" s="99"/>
      <c r="D702" s="99"/>
      <c r="E702" s="99"/>
      <c r="F702" s="99"/>
      <c r="G702" s="99"/>
    </row>
    <row r="703" spans="1:7">
      <c r="A703" s="99"/>
      <c r="B703" s="99"/>
      <c r="C703" s="99"/>
      <c r="D703" s="99"/>
      <c r="E703" s="99"/>
      <c r="F703" s="99"/>
      <c r="G703" s="99"/>
    </row>
    <row r="704" spans="1:7">
      <c r="A704" s="99"/>
      <c r="B704" s="99"/>
      <c r="C704" s="99"/>
      <c r="D704" s="99"/>
      <c r="E704" s="99"/>
      <c r="F704" s="99"/>
      <c r="G704" s="99"/>
    </row>
    <row r="705" spans="1:7">
      <c r="A705" s="99"/>
      <c r="B705" s="99"/>
      <c r="C705" s="99"/>
      <c r="D705" s="99"/>
      <c r="E705" s="99"/>
      <c r="F705" s="99"/>
      <c r="G705" s="99"/>
    </row>
    <row r="706" spans="1:7">
      <c r="A706" s="99"/>
      <c r="B706" s="99"/>
      <c r="C706" s="99"/>
      <c r="D706" s="99"/>
      <c r="E706" s="99"/>
      <c r="F706" s="99"/>
      <c r="G706" s="99"/>
    </row>
    <row r="707" spans="1:7">
      <c r="A707" s="99"/>
      <c r="B707" s="99"/>
      <c r="C707" s="99"/>
      <c r="D707" s="99"/>
      <c r="E707" s="99"/>
      <c r="F707" s="99"/>
      <c r="G707" s="99"/>
    </row>
    <row r="708" spans="1:7">
      <c r="A708" s="99"/>
      <c r="B708" s="99"/>
      <c r="C708" s="99"/>
      <c r="D708" s="99"/>
      <c r="E708" s="99"/>
      <c r="F708" s="99"/>
      <c r="G708" s="99"/>
    </row>
    <row r="709" spans="1:7">
      <c r="A709" s="99"/>
      <c r="B709" s="99"/>
      <c r="C709" s="99"/>
      <c r="D709" s="99"/>
      <c r="E709" s="99"/>
      <c r="F709" s="99"/>
      <c r="G709" s="99"/>
    </row>
    <row r="710" spans="1:7">
      <c r="A710" s="99"/>
      <c r="B710" s="99"/>
      <c r="C710" s="99"/>
      <c r="D710" s="99"/>
      <c r="E710" s="99"/>
      <c r="F710" s="99"/>
      <c r="G710" s="99"/>
    </row>
    <row r="711" spans="1:7">
      <c r="A711" s="99"/>
      <c r="B711" s="99"/>
      <c r="C711" s="99"/>
      <c r="D711" s="99"/>
      <c r="E711" s="99"/>
      <c r="F711" s="99"/>
      <c r="G711" s="99"/>
    </row>
    <row r="712" spans="1:7">
      <c r="A712" s="99"/>
      <c r="B712" s="99"/>
      <c r="C712" s="99"/>
      <c r="D712" s="99"/>
      <c r="E712" s="99"/>
      <c r="F712" s="99"/>
      <c r="G712" s="99"/>
    </row>
    <row r="713" spans="1:7">
      <c r="A713" s="99"/>
      <c r="B713" s="99"/>
      <c r="C713" s="99"/>
      <c r="D713" s="99"/>
      <c r="E713" s="99"/>
      <c r="F713" s="99"/>
      <c r="G713" s="99"/>
    </row>
    <row r="714" spans="1:7">
      <c r="A714" s="99"/>
      <c r="B714" s="99"/>
      <c r="C714" s="99"/>
      <c r="D714" s="99"/>
      <c r="E714" s="99"/>
      <c r="F714" s="99"/>
      <c r="G714" s="99"/>
    </row>
    <row r="715" spans="1:7">
      <c r="A715" s="99"/>
      <c r="B715" s="99"/>
      <c r="C715" s="99"/>
      <c r="D715" s="99"/>
      <c r="E715" s="99"/>
      <c r="F715" s="99"/>
      <c r="G715" s="99"/>
    </row>
    <row r="716" spans="1:7">
      <c r="A716" s="99"/>
      <c r="B716" s="99"/>
      <c r="C716" s="99"/>
      <c r="D716" s="99"/>
      <c r="E716" s="99"/>
      <c r="F716" s="99"/>
      <c r="G716" s="99"/>
    </row>
    <row r="717" spans="1:7">
      <c r="A717" s="99"/>
      <c r="B717" s="99"/>
      <c r="C717" s="99"/>
      <c r="D717" s="99"/>
      <c r="E717" s="99"/>
      <c r="F717" s="99"/>
      <c r="G717" s="99"/>
    </row>
    <row r="718" spans="1:7">
      <c r="A718" s="99"/>
      <c r="B718" s="99"/>
      <c r="C718" s="99"/>
      <c r="D718" s="99"/>
      <c r="E718" s="99"/>
      <c r="F718" s="99"/>
      <c r="G718" s="99"/>
    </row>
    <row r="719" spans="1:7">
      <c r="A719" s="99"/>
      <c r="B719" s="99"/>
      <c r="C719" s="99"/>
      <c r="D719" s="99"/>
      <c r="E719" s="99"/>
      <c r="F719" s="99"/>
      <c r="G719" s="99"/>
    </row>
    <row r="720" spans="1:7">
      <c r="A720" s="99"/>
      <c r="B720" s="99"/>
      <c r="C720" s="99"/>
      <c r="D720" s="99"/>
      <c r="E720" s="99"/>
      <c r="F720" s="99"/>
      <c r="G720" s="99"/>
    </row>
    <row r="721" spans="1:7">
      <c r="A721" s="99"/>
      <c r="B721" s="99"/>
      <c r="C721" s="99"/>
      <c r="D721" s="99"/>
      <c r="E721" s="99"/>
      <c r="F721" s="99"/>
      <c r="G721" s="99"/>
    </row>
    <row r="722" spans="1:7">
      <c r="A722" s="99"/>
      <c r="B722" s="99"/>
      <c r="C722" s="99"/>
      <c r="D722" s="99"/>
      <c r="E722" s="99"/>
      <c r="F722" s="99"/>
      <c r="G722" s="99"/>
    </row>
    <row r="723" spans="1:7">
      <c r="A723" s="99"/>
      <c r="B723" s="99"/>
      <c r="C723" s="99"/>
      <c r="D723" s="99"/>
      <c r="E723" s="99"/>
      <c r="F723" s="99"/>
      <c r="G723" s="99"/>
    </row>
    <row r="724" spans="1:7">
      <c r="A724" s="99"/>
      <c r="B724" s="99"/>
      <c r="C724" s="99"/>
      <c r="D724" s="99"/>
      <c r="E724" s="99"/>
      <c r="F724" s="99"/>
      <c r="G724" s="99"/>
    </row>
    <row r="725" spans="1:7">
      <c r="A725" s="99"/>
      <c r="B725" s="99"/>
      <c r="C725" s="99"/>
      <c r="D725" s="99"/>
      <c r="E725" s="99"/>
      <c r="F725" s="99"/>
      <c r="G725" s="99"/>
    </row>
    <row r="726" spans="1:7">
      <c r="A726" s="99"/>
      <c r="B726" s="99"/>
      <c r="C726" s="99"/>
      <c r="D726" s="99"/>
      <c r="E726" s="99"/>
      <c r="F726" s="99"/>
      <c r="G726" s="99"/>
    </row>
    <row r="727" spans="1:7">
      <c r="A727" s="99"/>
      <c r="B727" s="99"/>
      <c r="C727" s="99"/>
      <c r="D727" s="99"/>
      <c r="E727" s="99"/>
      <c r="F727" s="99"/>
      <c r="G727" s="99"/>
    </row>
    <row r="728" spans="1:7">
      <c r="A728" s="99"/>
      <c r="B728" s="99"/>
      <c r="C728" s="99"/>
      <c r="D728" s="99"/>
      <c r="E728" s="99"/>
      <c r="F728" s="99"/>
      <c r="G728" s="99"/>
    </row>
    <row r="729" spans="1:7">
      <c r="A729" s="99"/>
      <c r="B729" s="99"/>
      <c r="C729" s="99"/>
      <c r="D729" s="99"/>
      <c r="E729" s="99"/>
      <c r="F729" s="99"/>
      <c r="G729" s="99"/>
    </row>
    <row r="730" spans="1:7">
      <c r="A730" s="99"/>
      <c r="B730" s="99"/>
      <c r="C730" s="99"/>
      <c r="D730" s="99"/>
      <c r="E730" s="99"/>
      <c r="F730" s="99"/>
      <c r="G730" s="99"/>
    </row>
    <row r="731" spans="1:7">
      <c r="A731" s="99"/>
      <c r="B731" s="99"/>
      <c r="C731" s="99"/>
      <c r="D731" s="99"/>
      <c r="E731" s="99"/>
      <c r="F731" s="99"/>
      <c r="G731" s="99"/>
    </row>
    <row r="732" spans="1:7">
      <c r="A732" s="99"/>
      <c r="B732" s="99"/>
      <c r="C732" s="99"/>
      <c r="D732" s="99"/>
      <c r="E732" s="99"/>
      <c r="F732" s="99"/>
      <c r="G732" s="99"/>
    </row>
    <row r="733" spans="1:7">
      <c r="A733" s="99"/>
      <c r="B733" s="99"/>
      <c r="C733" s="99"/>
      <c r="D733" s="99"/>
      <c r="E733" s="99"/>
      <c r="F733" s="99"/>
      <c r="G733" s="99"/>
    </row>
    <row r="734" spans="1:7">
      <c r="A734" s="99"/>
      <c r="B734" s="99"/>
      <c r="C734" s="99"/>
      <c r="D734" s="99"/>
      <c r="E734" s="99"/>
      <c r="F734" s="99"/>
      <c r="G734" s="99"/>
    </row>
    <row r="735" spans="1:7">
      <c r="A735" s="99"/>
      <c r="B735" s="99"/>
      <c r="C735" s="99"/>
      <c r="D735" s="99"/>
      <c r="E735" s="99"/>
      <c r="F735" s="99"/>
      <c r="G735" s="99"/>
    </row>
    <row r="736" spans="1:7">
      <c r="A736" s="99"/>
      <c r="B736" s="99"/>
      <c r="C736" s="99"/>
      <c r="D736" s="99"/>
      <c r="E736" s="99"/>
      <c r="F736" s="99"/>
      <c r="G736" s="99"/>
    </row>
    <row r="737" spans="1:7">
      <c r="A737" s="99"/>
      <c r="B737" s="99"/>
      <c r="C737" s="99"/>
      <c r="D737" s="99"/>
      <c r="E737" s="99"/>
      <c r="F737" s="99"/>
      <c r="G737" s="99"/>
    </row>
    <row r="738" spans="1:7">
      <c r="A738" s="99"/>
      <c r="B738" s="99"/>
      <c r="C738" s="99"/>
      <c r="D738" s="99"/>
      <c r="E738" s="99"/>
      <c r="F738" s="99"/>
      <c r="G738" s="99"/>
    </row>
    <row r="739" spans="1:7">
      <c r="A739" s="99"/>
      <c r="B739" s="99"/>
      <c r="C739" s="99"/>
      <c r="D739" s="99"/>
      <c r="E739" s="99"/>
      <c r="F739" s="99"/>
      <c r="G739" s="99"/>
    </row>
    <row r="740" spans="1:7">
      <c r="A740" s="99"/>
      <c r="B740" s="99"/>
      <c r="C740" s="99"/>
      <c r="D740" s="99"/>
      <c r="E740" s="99"/>
      <c r="F740" s="99"/>
      <c r="G740" s="99"/>
    </row>
    <row r="741" spans="1:7">
      <c r="A741" s="99"/>
      <c r="B741" s="99"/>
      <c r="C741" s="99"/>
      <c r="D741" s="99"/>
      <c r="E741" s="99"/>
      <c r="F741" s="99"/>
      <c r="G741" s="99"/>
    </row>
    <row r="742" spans="1:7">
      <c r="A742" s="99"/>
      <c r="B742" s="99"/>
      <c r="C742" s="99"/>
      <c r="D742" s="99"/>
      <c r="E742" s="99"/>
      <c r="F742" s="99"/>
      <c r="G742" s="99"/>
    </row>
    <row r="743" spans="1:7">
      <c r="A743" s="99"/>
      <c r="B743" s="99"/>
      <c r="C743" s="99"/>
      <c r="D743" s="99"/>
      <c r="E743" s="99"/>
      <c r="F743" s="99"/>
      <c r="G743" s="99"/>
    </row>
    <row r="744" spans="1:7">
      <c r="A744" s="99"/>
      <c r="B744" s="99"/>
      <c r="C744" s="99"/>
      <c r="D744" s="99"/>
      <c r="E744" s="99"/>
      <c r="F744" s="99"/>
      <c r="G744" s="99"/>
    </row>
    <row r="745" spans="1:7">
      <c r="A745" s="99"/>
      <c r="B745" s="99"/>
      <c r="C745" s="99"/>
      <c r="D745" s="99"/>
      <c r="E745" s="99"/>
      <c r="F745" s="99"/>
      <c r="G745" s="99"/>
    </row>
    <row r="746" spans="1:7">
      <c r="A746" s="99"/>
      <c r="B746" s="99"/>
      <c r="C746" s="99"/>
      <c r="D746" s="99"/>
      <c r="E746" s="99"/>
      <c r="F746" s="99"/>
      <c r="G746" s="99"/>
    </row>
    <row r="747" spans="1:7">
      <c r="A747" s="99"/>
      <c r="B747" s="99"/>
      <c r="C747" s="99"/>
      <c r="D747" s="99"/>
      <c r="E747" s="99"/>
      <c r="F747" s="99"/>
      <c r="G747" s="99"/>
    </row>
    <row r="748" spans="1:7">
      <c r="A748" s="99"/>
      <c r="B748" s="99"/>
      <c r="C748" s="99"/>
      <c r="D748" s="99"/>
      <c r="E748" s="99"/>
      <c r="F748" s="99"/>
      <c r="G748" s="99"/>
    </row>
    <row r="749" spans="1:7">
      <c r="A749" s="99"/>
      <c r="B749" s="99"/>
      <c r="C749" s="99"/>
      <c r="D749" s="99"/>
      <c r="E749" s="99"/>
      <c r="F749" s="99"/>
      <c r="G749" s="99"/>
    </row>
    <row r="750" spans="1:7">
      <c r="A750" s="99"/>
      <c r="B750" s="99"/>
      <c r="C750" s="99"/>
      <c r="D750" s="99"/>
      <c r="E750" s="99"/>
      <c r="F750" s="99"/>
      <c r="G750" s="99"/>
    </row>
    <row r="751" spans="1:7">
      <c r="A751" s="99"/>
      <c r="B751" s="99"/>
      <c r="C751" s="99"/>
      <c r="D751" s="99"/>
      <c r="E751" s="99"/>
      <c r="F751" s="99"/>
      <c r="G751" s="99"/>
    </row>
    <row r="752" spans="1:7">
      <c r="A752" s="99"/>
      <c r="B752" s="99"/>
      <c r="C752" s="99"/>
      <c r="D752" s="99"/>
      <c r="E752" s="99"/>
      <c r="F752" s="99"/>
      <c r="G752" s="99"/>
    </row>
    <row r="753" spans="1:7">
      <c r="A753" s="99"/>
      <c r="B753" s="99"/>
      <c r="C753" s="99"/>
      <c r="D753" s="99"/>
      <c r="E753" s="99"/>
      <c r="F753" s="99"/>
      <c r="G753" s="99"/>
    </row>
    <row r="754" spans="1:7">
      <c r="A754" s="99"/>
      <c r="B754" s="99"/>
      <c r="C754" s="99"/>
      <c r="D754" s="99"/>
      <c r="E754" s="99"/>
      <c r="F754" s="99"/>
      <c r="G754" s="99"/>
    </row>
    <row r="755" spans="1:7">
      <c r="A755" s="99"/>
      <c r="B755" s="99"/>
      <c r="C755" s="99"/>
      <c r="D755" s="99"/>
      <c r="E755" s="99"/>
      <c r="F755" s="99"/>
      <c r="G755" s="99"/>
    </row>
    <row r="756" spans="1:7">
      <c r="A756" s="99"/>
      <c r="B756" s="99"/>
      <c r="C756" s="99"/>
      <c r="D756" s="99"/>
      <c r="E756" s="99"/>
      <c r="F756" s="99"/>
      <c r="G756" s="99"/>
    </row>
    <row r="757" spans="1:7">
      <c r="A757" s="99"/>
      <c r="B757" s="99"/>
      <c r="C757" s="99"/>
      <c r="D757" s="99"/>
      <c r="E757" s="99"/>
      <c r="F757" s="99"/>
      <c r="G757" s="99"/>
    </row>
    <row r="758" spans="1:7">
      <c r="A758" s="99"/>
      <c r="B758" s="99"/>
      <c r="C758" s="99"/>
      <c r="D758" s="99"/>
      <c r="E758" s="99"/>
      <c r="F758" s="99"/>
      <c r="G758" s="99"/>
    </row>
    <row r="759" spans="1:7">
      <c r="A759" s="99"/>
      <c r="B759" s="99"/>
      <c r="C759" s="99"/>
      <c r="D759" s="99"/>
      <c r="E759" s="99"/>
      <c r="F759" s="99"/>
      <c r="G759" s="99"/>
    </row>
    <row r="760" spans="1:7">
      <c r="A760" s="99"/>
      <c r="B760" s="99"/>
      <c r="C760" s="99"/>
      <c r="D760" s="99"/>
      <c r="E760" s="99"/>
      <c r="F760" s="99"/>
      <c r="G760" s="99"/>
    </row>
    <row r="761" spans="1:7">
      <c r="A761" s="99"/>
      <c r="B761" s="99"/>
      <c r="C761" s="99"/>
      <c r="D761" s="99"/>
      <c r="E761" s="99"/>
      <c r="F761" s="99"/>
      <c r="G761" s="99"/>
    </row>
    <row r="762" spans="1:7">
      <c r="A762" s="99"/>
      <c r="B762" s="99"/>
      <c r="C762" s="99"/>
      <c r="D762" s="99"/>
      <c r="E762" s="99"/>
      <c r="F762" s="99"/>
      <c r="G762" s="99"/>
    </row>
    <row r="763" spans="1:7">
      <c r="A763" s="99"/>
      <c r="B763" s="99"/>
      <c r="C763" s="99"/>
      <c r="D763" s="99"/>
      <c r="E763" s="99"/>
      <c r="F763" s="99"/>
      <c r="G763" s="99"/>
    </row>
    <row r="764" spans="1:7">
      <c r="A764" s="99"/>
      <c r="B764" s="99"/>
      <c r="C764" s="99"/>
      <c r="D764" s="99"/>
      <c r="E764" s="99"/>
      <c r="F764" s="99"/>
      <c r="G764" s="99"/>
    </row>
    <row r="765" spans="1:7">
      <c r="A765" s="99"/>
      <c r="B765" s="99"/>
      <c r="C765" s="99"/>
      <c r="D765" s="99"/>
      <c r="E765" s="99"/>
      <c r="F765" s="99"/>
      <c r="G765" s="99"/>
    </row>
    <row r="766" spans="1:7">
      <c r="A766" s="99"/>
      <c r="B766" s="99"/>
      <c r="C766" s="99"/>
      <c r="D766" s="99"/>
      <c r="E766" s="99"/>
      <c r="F766" s="99"/>
      <c r="G766" s="99"/>
    </row>
    <row r="767" spans="1:7">
      <c r="A767" s="99"/>
      <c r="B767" s="99"/>
      <c r="C767" s="99"/>
      <c r="D767" s="99"/>
      <c r="E767" s="99"/>
      <c r="F767" s="99"/>
      <c r="G767" s="99"/>
    </row>
    <row r="768" spans="1:7">
      <c r="A768" s="99"/>
      <c r="B768" s="99"/>
      <c r="C768" s="99"/>
      <c r="D768" s="99"/>
      <c r="E768" s="99"/>
      <c r="F768" s="99"/>
      <c r="G768" s="99"/>
    </row>
    <row r="769" spans="1:7">
      <c r="A769" s="99"/>
      <c r="B769" s="99"/>
      <c r="C769" s="99"/>
      <c r="D769" s="99"/>
      <c r="E769" s="99"/>
      <c r="F769" s="99"/>
      <c r="G769" s="99"/>
    </row>
    <row r="770" spans="1:7">
      <c r="A770" s="99"/>
      <c r="B770" s="99"/>
      <c r="C770" s="99"/>
      <c r="D770" s="99"/>
      <c r="E770" s="99"/>
      <c r="F770" s="99"/>
      <c r="G770" s="99"/>
    </row>
    <row r="771" spans="1:7">
      <c r="A771" s="99"/>
      <c r="B771" s="99"/>
      <c r="C771" s="99"/>
      <c r="D771" s="99"/>
      <c r="E771" s="99"/>
      <c r="F771" s="99"/>
      <c r="G771" s="99"/>
    </row>
    <row r="772" spans="1:7">
      <c r="A772" s="99"/>
      <c r="B772" s="99"/>
      <c r="C772" s="99"/>
      <c r="D772" s="99"/>
      <c r="E772" s="99"/>
      <c r="F772" s="99"/>
      <c r="G772" s="99"/>
    </row>
    <row r="773" spans="1:7">
      <c r="A773" s="99"/>
      <c r="B773" s="99"/>
      <c r="C773" s="99"/>
      <c r="D773" s="99"/>
      <c r="E773" s="99"/>
      <c r="F773" s="99"/>
      <c r="G773" s="99"/>
    </row>
    <row r="774" spans="1:7">
      <c r="A774" s="99"/>
      <c r="B774" s="99"/>
      <c r="C774" s="99"/>
      <c r="D774" s="99"/>
      <c r="E774" s="99"/>
      <c r="F774" s="99"/>
      <c r="G774" s="99"/>
    </row>
    <row r="775" spans="1:7">
      <c r="A775" s="99"/>
      <c r="B775" s="99"/>
      <c r="C775" s="99"/>
      <c r="D775" s="99"/>
      <c r="E775" s="99"/>
      <c r="F775" s="99"/>
      <c r="G775" s="99"/>
    </row>
    <row r="776" spans="1:7">
      <c r="A776" s="99"/>
      <c r="B776" s="99"/>
      <c r="C776" s="99"/>
      <c r="D776" s="99"/>
      <c r="E776" s="99"/>
      <c r="F776" s="99"/>
      <c r="G776" s="99"/>
    </row>
    <row r="777" spans="1:7">
      <c r="A777" s="99"/>
      <c r="B777" s="99"/>
      <c r="C777" s="99"/>
      <c r="D777" s="99"/>
      <c r="E777" s="99"/>
      <c r="F777" s="99"/>
      <c r="G777" s="99"/>
    </row>
    <row r="778" spans="1:7">
      <c r="A778" s="99"/>
      <c r="B778" s="99"/>
      <c r="C778" s="99"/>
      <c r="D778" s="99"/>
      <c r="E778" s="99"/>
      <c r="F778" s="99"/>
      <c r="G778" s="99"/>
    </row>
    <row r="779" spans="1:7">
      <c r="A779" s="99"/>
      <c r="B779" s="99"/>
      <c r="C779" s="99"/>
      <c r="D779" s="99"/>
      <c r="E779" s="99"/>
      <c r="F779" s="99"/>
      <c r="G779" s="99"/>
    </row>
    <row r="780" spans="1:7">
      <c r="A780" s="99"/>
      <c r="B780" s="99"/>
      <c r="C780" s="99"/>
      <c r="D780" s="99"/>
      <c r="E780" s="99"/>
      <c r="F780" s="99"/>
      <c r="G780" s="99"/>
    </row>
    <row r="781" spans="1:7">
      <c r="A781" s="99"/>
      <c r="B781" s="99"/>
      <c r="C781" s="99"/>
      <c r="D781" s="99"/>
      <c r="E781" s="99"/>
      <c r="F781" s="99"/>
      <c r="G781" s="99"/>
    </row>
    <row r="782" spans="1:7">
      <c r="A782" s="99"/>
      <c r="B782" s="99"/>
      <c r="C782" s="99"/>
      <c r="D782" s="99"/>
      <c r="E782" s="99"/>
      <c r="F782" s="99"/>
      <c r="G782" s="99"/>
    </row>
    <row r="783" spans="1:7">
      <c r="A783" s="99"/>
      <c r="B783" s="99"/>
      <c r="C783" s="99"/>
      <c r="D783" s="99"/>
      <c r="E783" s="99"/>
      <c r="F783" s="99"/>
      <c r="G783" s="99"/>
    </row>
    <row r="784" spans="1:7">
      <c r="A784" s="99"/>
      <c r="B784" s="99"/>
      <c r="C784" s="99"/>
      <c r="D784" s="99"/>
      <c r="E784" s="99"/>
      <c r="F784" s="99"/>
      <c r="G784" s="99"/>
    </row>
    <row r="785" spans="1:7">
      <c r="A785" s="99"/>
      <c r="B785" s="99"/>
      <c r="C785" s="99"/>
      <c r="D785" s="99"/>
      <c r="E785" s="99"/>
      <c r="F785" s="99"/>
      <c r="G785" s="99"/>
    </row>
    <row r="786" spans="1:7">
      <c r="A786" s="99"/>
      <c r="B786" s="99"/>
      <c r="C786" s="99"/>
      <c r="D786" s="99"/>
      <c r="E786" s="99"/>
      <c r="F786" s="99"/>
      <c r="G786" s="99"/>
    </row>
    <row r="787" spans="1:7">
      <c r="A787" s="99"/>
      <c r="B787" s="99"/>
      <c r="C787" s="99"/>
      <c r="D787" s="99"/>
      <c r="E787" s="99"/>
      <c r="F787" s="99"/>
      <c r="G787" s="99"/>
    </row>
    <row r="788" spans="1:7">
      <c r="A788" s="99"/>
      <c r="B788" s="99"/>
      <c r="C788" s="99"/>
      <c r="D788" s="99"/>
      <c r="E788" s="99"/>
      <c r="F788" s="99"/>
      <c r="G788" s="99"/>
    </row>
    <row r="789" spans="1:7">
      <c r="A789" s="99"/>
      <c r="B789" s="99"/>
      <c r="C789" s="99"/>
      <c r="D789" s="99"/>
      <c r="E789" s="99"/>
      <c r="F789" s="99"/>
      <c r="G789" s="99"/>
    </row>
    <row r="790" spans="1:7">
      <c r="A790" s="99"/>
      <c r="B790" s="99"/>
      <c r="C790" s="99"/>
      <c r="D790" s="99"/>
      <c r="E790" s="99"/>
      <c r="F790" s="99"/>
      <c r="G790" s="99"/>
    </row>
    <row r="791" spans="1:7">
      <c r="A791" s="99"/>
      <c r="B791" s="99"/>
      <c r="C791" s="99"/>
      <c r="D791" s="99"/>
      <c r="E791" s="99"/>
      <c r="F791" s="99"/>
      <c r="G791" s="99"/>
    </row>
    <row r="792" spans="1:7">
      <c r="A792" s="99"/>
      <c r="B792" s="99"/>
      <c r="C792" s="99"/>
      <c r="D792" s="99"/>
      <c r="E792" s="99"/>
      <c r="F792" s="99"/>
      <c r="G792" s="99"/>
    </row>
    <row r="793" spans="1:7">
      <c r="A793" s="99"/>
      <c r="B793" s="99"/>
      <c r="C793" s="99"/>
      <c r="D793" s="99"/>
      <c r="E793" s="99"/>
      <c r="F793" s="99"/>
      <c r="G793" s="99"/>
    </row>
    <row r="794" spans="1:7">
      <c r="A794" s="99"/>
      <c r="B794" s="99"/>
      <c r="C794" s="99"/>
      <c r="D794" s="99"/>
      <c r="E794" s="99"/>
      <c r="F794" s="99"/>
      <c r="G794" s="99"/>
    </row>
    <row r="795" spans="1:7">
      <c r="A795" s="99"/>
      <c r="B795" s="99"/>
      <c r="C795" s="99"/>
      <c r="D795" s="99"/>
      <c r="E795" s="99"/>
      <c r="F795" s="99"/>
      <c r="G795" s="99"/>
    </row>
    <row r="796" spans="1:7">
      <c r="A796" s="99"/>
      <c r="B796" s="99"/>
      <c r="C796" s="99"/>
      <c r="D796" s="99"/>
      <c r="E796" s="99"/>
      <c r="F796" s="99"/>
      <c r="G796" s="99"/>
    </row>
    <row r="797" spans="1:7">
      <c r="A797" s="99"/>
      <c r="B797" s="99"/>
      <c r="C797" s="99"/>
      <c r="D797" s="99"/>
      <c r="E797" s="99"/>
      <c r="F797" s="99"/>
      <c r="G797" s="99"/>
    </row>
    <row r="798" spans="1:7">
      <c r="A798" s="99"/>
      <c r="B798" s="99"/>
      <c r="C798" s="99"/>
      <c r="D798" s="99"/>
      <c r="E798" s="99"/>
      <c r="F798" s="99"/>
      <c r="G798" s="99"/>
    </row>
    <row r="799" spans="1:7">
      <c r="A799" s="99"/>
      <c r="B799" s="99"/>
      <c r="C799" s="99"/>
      <c r="D799" s="99"/>
      <c r="E799" s="99"/>
      <c r="F799" s="99"/>
      <c r="G799" s="99"/>
    </row>
    <row r="800" spans="1:7">
      <c r="A800" s="99"/>
      <c r="B800" s="99"/>
      <c r="C800" s="99"/>
      <c r="D800" s="99"/>
      <c r="E800" s="99"/>
      <c r="F800" s="99"/>
      <c r="G800" s="99"/>
    </row>
    <row r="801" spans="1:7">
      <c r="A801" s="99"/>
      <c r="B801" s="99"/>
      <c r="C801" s="99"/>
      <c r="D801" s="99"/>
      <c r="E801" s="99"/>
      <c r="F801" s="99"/>
      <c r="G801" s="99"/>
    </row>
    <row r="802" spans="1:7">
      <c r="A802" s="99"/>
      <c r="B802" s="99"/>
      <c r="C802" s="99"/>
      <c r="D802" s="99"/>
      <c r="E802" s="99"/>
      <c r="F802" s="99"/>
      <c r="G802" s="99"/>
    </row>
    <row r="803" spans="1:7">
      <c r="A803" s="99"/>
      <c r="B803" s="99"/>
      <c r="C803" s="99"/>
      <c r="D803" s="99"/>
      <c r="E803" s="99"/>
      <c r="F803" s="99"/>
      <c r="G803" s="99"/>
    </row>
    <row r="804" spans="1:7">
      <c r="A804" s="99"/>
      <c r="B804" s="99"/>
      <c r="C804" s="99"/>
      <c r="D804" s="99"/>
      <c r="E804" s="99"/>
      <c r="F804" s="99"/>
      <c r="G804" s="99"/>
    </row>
    <row r="805" spans="1:7">
      <c r="A805" s="99"/>
      <c r="B805" s="99"/>
      <c r="C805" s="99"/>
      <c r="D805" s="99"/>
      <c r="E805" s="99"/>
      <c r="F805" s="99"/>
      <c r="G805" s="99"/>
    </row>
    <row r="806" spans="1:7">
      <c r="A806" s="99"/>
      <c r="B806" s="99"/>
      <c r="C806" s="99"/>
      <c r="D806" s="99"/>
      <c r="E806" s="99"/>
      <c r="F806" s="99"/>
      <c r="G806" s="99"/>
    </row>
    <row r="807" spans="1:7">
      <c r="A807" s="99"/>
      <c r="B807" s="99"/>
      <c r="C807" s="99"/>
      <c r="D807" s="99"/>
      <c r="E807" s="99"/>
      <c r="F807" s="99"/>
      <c r="G807" s="99"/>
    </row>
    <row r="808" spans="1:7">
      <c r="A808" s="99"/>
      <c r="B808" s="99"/>
      <c r="C808" s="99"/>
      <c r="D808" s="99"/>
      <c r="E808" s="99"/>
      <c r="F808" s="99"/>
      <c r="G808" s="99"/>
    </row>
    <row r="809" spans="1:7">
      <c r="A809" s="99"/>
      <c r="B809" s="99"/>
      <c r="C809" s="99"/>
      <c r="D809" s="99"/>
      <c r="E809" s="99"/>
      <c r="F809" s="99"/>
      <c r="G809" s="99"/>
    </row>
    <row r="810" spans="1:7">
      <c r="A810" s="99"/>
      <c r="B810" s="99"/>
      <c r="C810" s="99"/>
      <c r="D810" s="99"/>
      <c r="E810" s="99"/>
      <c r="F810" s="99"/>
      <c r="G810" s="99"/>
    </row>
    <row r="811" spans="1:7">
      <c r="A811" s="99"/>
      <c r="B811" s="99"/>
      <c r="C811" s="99"/>
      <c r="D811" s="99"/>
      <c r="E811" s="99"/>
      <c r="F811" s="99"/>
      <c r="G811" s="99"/>
    </row>
    <row r="812" spans="1:7">
      <c r="A812" s="99"/>
      <c r="B812" s="99"/>
      <c r="C812" s="99"/>
      <c r="D812" s="99"/>
      <c r="E812" s="99"/>
      <c r="F812" s="99"/>
      <c r="G812" s="99"/>
    </row>
    <row r="813" spans="1:7">
      <c r="A813" s="99"/>
      <c r="B813" s="99"/>
      <c r="C813" s="99"/>
      <c r="D813" s="99"/>
      <c r="E813" s="99"/>
      <c r="F813" s="99"/>
      <c r="G813" s="99"/>
    </row>
    <row r="814" spans="1:7">
      <c r="A814" s="99"/>
      <c r="B814" s="99"/>
      <c r="C814" s="99"/>
      <c r="D814" s="99"/>
      <c r="E814" s="99"/>
      <c r="F814" s="99"/>
      <c r="G814" s="99"/>
    </row>
    <row r="815" spans="1:7">
      <c r="A815" s="99"/>
      <c r="B815" s="99"/>
      <c r="C815" s="99"/>
      <c r="D815" s="99"/>
      <c r="E815" s="99"/>
      <c r="F815" s="99"/>
      <c r="G815" s="99"/>
    </row>
    <row r="816" spans="1:7">
      <c r="A816" s="99"/>
      <c r="B816" s="99"/>
      <c r="C816" s="99"/>
      <c r="D816" s="99"/>
      <c r="E816" s="99"/>
      <c r="F816" s="99"/>
      <c r="G816" s="99"/>
    </row>
    <row r="817" spans="1:7">
      <c r="A817" s="99"/>
      <c r="B817" s="99"/>
      <c r="C817" s="99"/>
      <c r="D817" s="99"/>
      <c r="E817" s="99"/>
      <c r="F817" s="99"/>
      <c r="G817" s="99"/>
    </row>
    <row r="818" spans="1:7">
      <c r="A818" s="99"/>
      <c r="B818" s="99"/>
      <c r="C818" s="99"/>
      <c r="D818" s="99"/>
      <c r="E818" s="99"/>
      <c r="F818" s="99"/>
      <c r="G818" s="99"/>
    </row>
    <row r="819" spans="1:7">
      <c r="A819" s="99"/>
      <c r="B819" s="99"/>
      <c r="C819" s="99"/>
      <c r="D819" s="99"/>
      <c r="E819" s="99"/>
      <c r="F819" s="99"/>
      <c r="G819" s="99"/>
    </row>
    <row r="820" spans="1:7">
      <c r="A820" s="99"/>
      <c r="B820" s="99"/>
      <c r="C820" s="99"/>
      <c r="D820" s="99"/>
      <c r="E820" s="99"/>
      <c r="F820" s="99"/>
      <c r="G820" s="99"/>
    </row>
    <row r="821" spans="1:7">
      <c r="A821" s="99"/>
      <c r="B821" s="99"/>
      <c r="C821" s="99"/>
      <c r="D821" s="99"/>
      <c r="E821" s="99"/>
      <c r="F821" s="99"/>
      <c r="G821" s="99"/>
    </row>
    <row r="822" spans="1:7">
      <c r="A822" s="99"/>
      <c r="B822" s="99"/>
      <c r="C822" s="99"/>
      <c r="D822" s="99"/>
      <c r="E822" s="99"/>
      <c r="F822" s="99"/>
      <c r="G822" s="99"/>
    </row>
    <row r="823" spans="1:7">
      <c r="A823" s="99"/>
      <c r="B823" s="99"/>
      <c r="C823" s="99"/>
      <c r="D823" s="99"/>
      <c r="E823" s="99"/>
      <c r="F823" s="99"/>
      <c r="G823" s="99"/>
    </row>
    <row r="824" spans="1:7">
      <c r="A824" s="99"/>
      <c r="B824" s="99"/>
      <c r="C824" s="99"/>
      <c r="D824" s="99"/>
      <c r="E824" s="99"/>
      <c r="F824" s="99"/>
      <c r="G824" s="99"/>
    </row>
    <row r="825" spans="1:7">
      <c r="A825" s="99"/>
      <c r="B825" s="99"/>
      <c r="C825" s="99"/>
      <c r="D825" s="99"/>
      <c r="E825" s="99"/>
      <c r="F825" s="99"/>
      <c r="G825" s="99"/>
    </row>
    <row r="826" spans="1:7">
      <c r="A826" s="99"/>
      <c r="B826" s="99"/>
      <c r="C826" s="99"/>
      <c r="D826" s="99"/>
      <c r="E826" s="99"/>
      <c r="F826" s="99"/>
      <c r="G826" s="99"/>
    </row>
    <row r="827" spans="1:7">
      <c r="A827" s="99"/>
      <c r="B827" s="99"/>
      <c r="C827" s="99"/>
      <c r="D827" s="99"/>
      <c r="E827" s="99"/>
      <c r="F827" s="99"/>
      <c r="G827" s="99"/>
    </row>
    <row r="828" spans="1:7">
      <c r="A828" s="99"/>
      <c r="B828" s="99"/>
      <c r="C828" s="99"/>
      <c r="D828" s="99"/>
      <c r="E828" s="99"/>
      <c r="F828" s="99"/>
      <c r="G828" s="99"/>
    </row>
    <row r="829" spans="1:7">
      <c r="A829" s="99"/>
      <c r="B829" s="99"/>
      <c r="C829" s="99"/>
      <c r="D829" s="99"/>
      <c r="E829" s="99"/>
      <c r="F829" s="99"/>
      <c r="G829" s="99"/>
    </row>
    <row r="830" spans="1:7">
      <c r="A830" s="99"/>
      <c r="B830" s="99"/>
      <c r="C830" s="99"/>
      <c r="D830" s="99"/>
      <c r="E830" s="99"/>
      <c r="F830" s="99"/>
      <c r="G830" s="99"/>
    </row>
    <row r="831" spans="1:7">
      <c r="A831" s="99"/>
      <c r="B831" s="99"/>
      <c r="C831" s="99"/>
      <c r="D831" s="99"/>
      <c r="E831" s="99"/>
      <c r="F831" s="99"/>
      <c r="G831" s="99"/>
    </row>
    <row r="832" spans="1:7">
      <c r="A832" s="99"/>
      <c r="B832" s="99"/>
      <c r="C832" s="99"/>
      <c r="D832" s="99"/>
      <c r="E832" s="99"/>
      <c r="F832" s="99"/>
      <c r="G832" s="99"/>
    </row>
    <row r="833" spans="1:7">
      <c r="A833" s="99"/>
      <c r="B833" s="99"/>
      <c r="C833" s="99"/>
      <c r="D833" s="99"/>
      <c r="E833" s="99"/>
      <c r="F833" s="99"/>
      <c r="G833" s="99"/>
    </row>
    <row r="834" spans="1:7">
      <c r="A834" s="99"/>
      <c r="B834" s="99"/>
      <c r="C834" s="99"/>
      <c r="D834" s="99"/>
      <c r="E834" s="99"/>
      <c r="F834" s="99"/>
      <c r="G834" s="99"/>
    </row>
    <row r="835" spans="1:7">
      <c r="A835" s="99"/>
      <c r="B835" s="99"/>
      <c r="C835" s="99"/>
      <c r="D835" s="99"/>
      <c r="E835" s="99"/>
      <c r="F835" s="99"/>
      <c r="G835" s="99"/>
    </row>
    <row r="836" spans="1:7">
      <c r="A836" s="99"/>
      <c r="B836" s="99"/>
      <c r="C836" s="99"/>
      <c r="D836" s="99"/>
      <c r="E836" s="99"/>
      <c r="F836" s="99"/>
      <c r="G836" s="99"/>
    </row>
    <row r="837" spans="1:7">
      <c r="A837" s="99"/>
      <c r="B837" s="99"/>
      <c r="C837" s="99"/>
      <c r="D837" s="99"/>
      <c r="E837" s="99"/>
      <c r="F837" s="99"/>
      <c r="G837" s="99"/>
    </row>
    <row r="838" spans="1:7">
      <c r="A838" s="99"/>
      <c r="B838" s="99"/>
      <c r="C838" s="99"/>
      <c r="D838" s="99"/>
      <c r="E838" s="99"/>
      <c r="F838" s="99"/>
      <c r="G838" s="99"/>
    </row>
    <row r="839" spans="1:7">
      <c r="A839" s="99"/>
      <c r="B839" s="99"/>
      <c r="C839" s="99"/>
      <c r="D839" s="99"/>
      <c r="E839" s="99"/>
      <c r="F839" s="99"/>
      <c r="G839" s="99"/>
    </row>
    <row r="840" spans="1:7">
      <c r="A840" s="99"/>
      <c r="B840" s="99"/>
      <c r="C840" s="99"/>
      <c r="D840" s="99"/>
      <c r="E840" s="99"/>
      <c r="F840" s="99"/>
      <c r="G840" s="99"/>
    </row>
    <row r="841" spans="1:7">
      <c r="A841" s="99"/>
      <c r="B841" s="99"/>
      <c r="C841" s="99"/>
      <c r="D841" s="99"/>
      <c r="E841" s="99"/>
      <c r="F841" s="99"/>
      <c r="G841" s="99"/>
    </row>
    <row r="842" spans="1:7">
      <c r="A842" s="99"/>
      <c r="B842" s="99"/>
      <c r="C842" s="99"/>
      <c r="D842" s="99"/>
      <c r="E842" s="99"/>
      <c r="F842" s="99"/>
      <c r="G842" s="99"/>
    </row>
    <row r="843" spans="1:7">
      <c r="A843" s="99"/>
      <c r="B843" s="99"/>
      <c r="C843" s="99"/>
      <c r="D843" s="99"/>
      <c r="E843" s="99"/>
      <c r="F843" s="99"/>
      <c r="G843" s="99"/>
    </row>
    <row r="844" spans="1:7">
      <c r="A844" s="99"/>
      <c r="B844" s="99"/>
      <c r="C844" s="99"/>
      <c r="D844" s="99"/>
      <c r="E844" s="99"/>
      <c r="F844" s="99"/>
      <c r="G844" s="99"/>
    </row>
    <row r="845" spans="1:7">
      <c r="A845" s="99"/>
      <c r="B845" s="99"/>
      <c r="C845" s="99"/>
      <c r="D845" s="99"/>
      <c r="E845" s="99"/>
      <c r="F845" s="99"/>
      <c r="G845" s="99"/>
    </row>
    <row r="846" spans="1:7">
      <c r="A846" s="99"/>
      <c r="B846" s="99"/>
      <c r="C846" s="99"/>
      <c r="D846" s="99"/>
      <c r="E846" s="99"/>
      <c r="F846" s="99"/>
      <c r="G846" s="99"/>
    </row>
    <row r="847" spans="1:7">
      <c r="A847" s="99"/>
      <c r="B847" s="99"/>
      <c r="C847" s="99"/>
      <c r="D847" s="99"/>
      <c r="E847" s="99"/>
      <c r="F847" s="99"/>
      <c r="G847" s="99"/>
    </row>
    <row r="848" spans="1:7">
      <c r="A848" s="99"/>
      <c r="B848" s="99"/>
      <c r="C848" s="99"/>
      <c r="D848" s="99"/>
      <c r="E848" s="99"/>
      <c r="F848" s="99"/>
      <c r="G848" s="99"/>
    </row>
    <row r="849" spans="1:7">
      <c r="A849" s="99"/>
      <c r="B849" s="99"/>
      <c r="C849" s="99"/>
      <c r="D849" s="99"/>
      <c r="E849" s="99"/>
      <c r="F849" s="99"/>
      <c r="G849" s="99"/>
    </row>
    <row r="850" spans="1:7">
      <c r="A850" s="99"/>
      <c r="B850" s="99"/>
      <c r="C850" s="99"/>
      <c r="D850" s="99"/>
      <c r="E850" s="99"/>
      <c r="F850" s="99"/>
      <c r="G850" s="99"/>
    </row>
    <row r="851" spans="1:7">
      <c r="A851" s="99"/>
      <c r="B851" s="99"/>
      <c r="C851" s="99"/>
      <c r="D851" s="99"/>
      <c r="E851" s="99"/>
      <c r="F851" s="99"/>
      <c r="G851" s="99"/>
    </row>
    <row r="852" spans="1:7">
      <c r="A852" s="99"/>
      <c r="B852" s="99"/>
      <c r="C852" s="99"/>
      <c r="D852" s="99"/>
      <c r="E852" s="99"/>
      <c r="F852" s="99"/>
      <c r="G852" s="99"/>
    </row>
    <row r="853" spans="1:7">
      <c r="A853" s="99"/>
      <c r="B853" s="99"/>
      <c r="C853" s="99"/>
      <c r="D853" s="99"/>
      <c r="E853" s="99"/>
      <c r="F853" s="99"/>
      <c r="G853" s="99"/>
    </row>
    <row r="854" spans="1:7">
      <c r="A854" s="99"/>
      <c r="B854" s="99"/>
      <c r="C854" s="99"/>
      <c r="D854" s="99"/>
      <c r="E854" s="99"/>
      <c r="F854" s="99"/>
      <c r="G854" s="99"/>
    </row>
    <row r="855" spans="1:7">
      <c r="A855" s="99"/>
      <c r="B855" s="99"/>
      <c r="C855" s="99"/>
      <c r="D855" s="99"/>
      <c r="E855" s="99"/>
      <c r="F855" s="99"/>
      <c r="G855" s="99"/>
    </row>
    <row r="856" spans="1:7">
      <c r="A856" s="99"/>
      <c r="B856" s="99"/>
      <c r="C856" s="99"/>
      <c r="D856" s="99"/>
      <c r="E856" s="99"/>
      <c r="F856" s="99"/>
      <c r="G856" s="99"/>
    </row>
    <row r="857" spans="1:7">
      <c r="A857" s="99"/>
      <c r="B857" s="99"/>
      <c r="C857" s="99"/>
      <c r="D857" s="99"/>
      <c r="E857" s="99"/>
      <c r="F857" s="99"/>
      <c r="G857" s="99"/>
    </row>
    <row r="858" spans="1:7">
      <c r="A858" s="99"/>
      <c r="B858" s="99"/>
      <c r="C858" s="99"/>
      <c r="D858" s="99"/>
      <c r="E858" s="99"/>
      <c r="F858" s="99"/>
      <c r="G858" s="99"/>
    </row>
    <row r="859" spans="1:7">
      <c r="A859" s="99"/>
      <c r="B859" s="99"/>
      <c r="C859" s="99"/>
      <c r="D859" s="99"/>
      <c r="E859" s="99"/>
      <c r="F859" s="99"/>
      <c r="G859" s="99"/>
    </row>
    <row r="860" spans="1:7">
      <c r="A860" s="99"/>
      <c r="B860" s="99"/>
      <c r="C860" s="99"/>
      <c r="D860" s="99"/>
      <c r="E860" s="99"/>
      <c r="F860" s="99"/>
      <c r="G860" s="99"/>
    </row>
    <row r="861" spans="1:7">
      <c r="A861" s="99"/>
      <c r="B861" s="99"/>
      <c r="C861" s="99"/>
      <c r="D861" s="99"/>
      <c r="E861" s="99"/>
      <c r="F861" s="99"/>
      <c r="G861" s="99"/>
    </row>
    <row r="862" spans="1:7">
      <c r="A862" s="99"/>
      <c r="B862" s="99"/>
      <c r="C862" s="99"/>
      <c r="D862" s="99"/>
      <c r="E862" s="99"/>
      <c r="F862" s="99"/>
      <c r="G862" s="99"/>
    </row>
    <row r="863" spans="1:7">
      <c r="A863" s="99"/>
      <c r="B863" s="99"/>
      <c r="C863" s="99"/>
      <c r="D863" s="99"/>
      <c r="E863" s="99"/>
      <c r="F863" s="99"/>
      <c r="G863" s="99"/>
    </row>
    <row r="864" spans="1:7">
      <c r="A864" s="99"/>
      <c r="B864" s="99"/>
      <c r="C864" s="99"/>
      <c r="D864" s="99"/>
      <c r="E864" s="99"/>
      <c r="F864" s="99"/>
      <c r="G864" s="99"/>
    </row>
    <row r="865" spans="1:7">
      <c r="A865" s="99"/>
      <c r="B865" s="99"/>
      <c r="C865" s="99"/>
      <c r="D865" s="99"/>
      <c r="E865" s="99"/>
      <c r="F865" s="99"/>
      <c r="G865" s="99"/>
    </row>
    <row r="866" spans="1:7">
      <c r="A866" s="99"/>
      <c r="B866" s="99"/>
      <c r="C866" s="99"/>
      <c r="D866" s="99"/>
      <c r="E866" s="99"/>
      <c r="F866" s="99"/>
      <c r="G866" s="99"/>
    </row>
    <row r="867" spans="1:7">
      <c r="A867" s="99"/>
      <c r="B867" s="99"/>
      <c r="C867" s="99"/>
      <c r="D867" s="99"/>
      <c r="E867" s="99"/>
      <c r="F867" s="99"/>
      <c r="G867" s="99"/>
    </row>
    <row r="868" spans="1:7">
      <c r="A868" s="99"/>
      <c r="B868" s="99"/>
      <c r="C868" s="99"/>
      <c r="D868" s="99"/>
      <c r="E868" s="99"/>
      <c r="F868" s="99"/>
      <c r="G868" s="99"/>
    </row>
    <row r="869" spans="1:7">
      <c r="A869" s="99"/>
      <c r="B869" s="99"/>
      <c r="C869" s="99"/>
      <c r="D869" s="99"/>
      <c r="E869" s="99"/>
      <c r="F869" s="99"/>
      <c r="G869" s="99"/>
    </row>
    <row r="870" spans="1:7">
      <c r="A870" s="99"/>
      <c r="B870" s="99"/>
      <c r="C870" s="99"/>
      <c r="D870" s="99"/>
      <c r="E870" s="99"/>
      <c r="F870" s="99"/>
      <c r="G870" s="99"/>
    </row>
    <row r="871" spans="1:7">
      <c r="A871" s="99"/>
      <c r="B871" s="99"/>
      <c r="C871" s="99"/>
      <c r="D871" s="99"/>
      <c r="E871" s="99"/>
      <c r="F871" s="99"/>
      <c r="G871" s="99"/>
    </row>
    <row r="872" spans="1:7">
      <c r="A872" s="99"/>
      <c r="B872" s="99"/>
      <c r="C872" s="99"/>
      <c r="D872" s="99"/>
      <c r="E872" s="99"/>
      <c r="F872" s="99"/>
      <c r="G872" s="99"/>
    </row>
    <row r="873" spans="1:7">
      <c r="A873" s="99"/>
      <c r="B873" s="99"/>
      <c r="C873" s="99"/>
      <c r="D873" s="99"/>
      <c r="E873" s="99"/>
      <c r="F873" s="99"/>
      <c r="G873" s="99"/>
    </row>
    <row r="874" spans="1:7">
      <c r="A874" s="99"/>
      <c r="B874" s="99"/>
      <c r="C874" s="99"/>
      <c r="D874" s="99"/>
      <c r="E874" s="99"/>
      <c r="F874" s="99"/>
      <c r="G874" s="99"/>
    </row>
    <row r="875" spans="1:7">
      <c r="A875" s="99"/>
      <c r="B875" s="99"/>
      <c r="C875" s="99"/>
      <c r="D875" s="99"/>
      <c r="E875" s="99"/>
      <c r="F875" s="99"/>
      <c r="G875" s="99"/>
    </row>
    <row r="876" spans="1:7">
      <c r="A876" s="99"/>
      <c r="B876" s="99"/>
      <c r="C876" s="99"/>
      <c r="D876" s="99"/>
      <c r="E876" s="99"/>
      <c r="F876" s="99"/>
      <c r="G876" s="99"/>
    </row>
    <row r="877" spans="1:7">
      <c r="A877" s="99"/>
      <c r="B877" s="99"/>
      <c r="C877" s="99"/>
      <c r="D877" s="99"/>
      <c r="E877" s="99"/>
      <c r="F877" s="99"/>
      <c r="G877" s="99"/>
    </row>
    <row r="878" spans="1:7">
      <c r="A878" s="99"/>
      <c r="B878" s="99"/>
      <c r="C878" s="99"/>
      <c r="D878" s="99"/>
      <c r="E878" s="99"/>
      <c r="F878" s="99"/>
      <c r="G878" s="99"/>
    </row>
    <row r="879" spans="1:7">
      <c r="A879" s="99"/>
      <c r="B879" s="99"/>
      <c r="C879" s="99"/>
      <c r="D879" s="99"/>
      <c r="E879" s="99"/>
      <c r="F879" s="99"/>
      <c r="G879" s="99"/>
    </row>
    <row r="880" spans="1:7">
      <c r="A880" s="99"/>
      <c r="B880" s="99"/>
      <c r="C880" s="99"/>
      <c r="D880" s="99"/>
      <c r="E880" s="99"/>
      <c r="F880" s="99"/>
      <c r="G880" s="99"/>
    </row>
    <row r="881" spans="1:7">
      <c r="A881" s="99"/>
      <c r="B881" s="99"/>
      <c r="C881" s="99"/>
      <c r="D881" s="99"/>
      <c r="E881" s="99"/>
      <c r="F881" s="99"/>
      <c r="G881" s="99"/>
    </row>
    <row r="882" spans="1:7">
      <c r="A882" s="99"/>
      <c r="B882" s="99"/>
      <c r="C882" s="99"/>
      <c r="D882" s="99"/>
      <c r="E882" s="99"/>
      <c r="F882" s="99"/>
      <c r="G882" s="99"/>
    </row>
    <row r="883" spans="1:7">
      <c r="A883" s="99"/>
      <c r="B883" s="99"/>
      <c r="C883" s="99"/>
      <c r="D883" s="99"/>
      <c r="E883" s="99"/>
      <c r="F883" s="99"/>
      <c r="G883" s="99"/>
    </row>
    <row r="884" spans="1:7">
      <c r="A884" s="99"/>
      <c r="B884" s="99"/>
      <c r="C884" s="99"/>
      <c r="D884" s="99"/>
      <c r="E884" s="99"/>
      <c r="F884" s="99"/>
      <c r="G884" s="99"/>
    </row>
    <row r="885" spans="1:7">
      <c r="A885" s="99"/>
      <c r="B885" s="99"/>
      <c r="C885" s="99"/>
      <c r="D885" s="99"/>
      <c r="E885" s="99"/>
      <c r="F885" s="99"/>
      <c r="G885" s="99"/>
    </row>
    <row r="886" spans="1:7">
      <c r="A886" s="99"/>
      <c r="B886" s="99"/>
      <c r="C886" s="99"/>
      <c r="D886" s="99"/>
      <c r="E886" s="99"/>
      <c r="F886" s="99"/>
      <c r="G886" s="99"/>
    </row>
    <row r="887" spans="1:7">
      <c r="A887" s="99"/>
      <c r="B887" s="99"/>
      <c r="C887" s="99"/>
      <c r="D887" s="99"/>
      <c r="E887" s="99"/>
      <c r="F887" s="99"/>
      <c r="G887" s="99"/>
    </row>
    <row r="888" spans="1:7">
      <c r="A888" s="99"/>
      <c r="B888" s="99"/>
      <c r="C888" s="99"/>
      <c r="D888" s="99"/>
      <c r="E888" s="99"/>
      <c r="F888" s="99"/>
      <c r="G888" s="99"/>
    </row>
    <row r="889" spans="1:7">
      <c r="A889" s="99"/>
      <c r="B889" s="99"/>
      <c r="C889" s="99"/>
      <c r="D889" s="99"/>
      <c r="E889" s="99"/>
      <c r="F889" s="99"/>
      <c r="G889" s="99"/>
    </row>
    <row r="890" spans="1:7">
      <c r="A890" s="99"/>
      <c r="B890" s="99"/>
      <c r="C890" s="99"/>
      <c r="D890" s="99"/>
      <c r="E890" s="99"/>
      <c r="F890" s="99"/>
      <c r="G890" s="99"/>
    </row>
    <row r="891" spans="1:7">
      <c r="A891" s="99"/>
      <c r="B891" s="99"/>
      <c r="C891" s="99"/>
      <c r="D891" s="99"/>
      <c r="E891" s="99"/>
      <c r="F891" s="99"/>
      <c r="G891" s="99"/>
    </row>
    <row r="892" spans="1:7">
      <c r="A892" s="99"/>
      <c r="B892" s="99"/>
      <c r="C892" s="99"/>
      <c r="D892" s="99"/>
      <c r="E892" s="99"/>
      <c r="F892" s="99"/>
      <c r="G892" s="99"/>
    </row>
    <row r="893" spans="1:7">
      <c r="A893" s="99"/>
      <c r="B893" s="99"/>
      <c r="C893" s="99"/>
      <c r="D893" s="99"/>
      <c r="E893" s="99"/>
      <c r="F893" s="99"/>
      <c r="G893" s="99"/>
    </row>
    <row r="894" spans="1:7">
      <c r="A894" s="99"/>
      <c r="B894" s="99"/>
      <c r="C894" s="99"/>
      <c r="D894" s="99"/>
      <c r="E894" s="99"/>
      <c r="F894" s="99"/>
      <c r="G894" s="99"/>
    </row>
    <row r="895" spans="1:7">
      <c r="A895" s="99"/>
      <c r="B895" s="99"/>
      <c r="C895" s="99"/>
      <c r="D895" s="99"/>
      <c r="E895" s="99"/>
      <c r="F895" s="99"/>
      <c r="G895" s="99"/>
    </row>
    <row r="896" spans="1:7">
      <c r="A896" s="99"/>
      <c r="B896" s="99"/>
      <c r="C896" s="99"/>
      <c r="D896" s="99"/>
      <c r="E896" s="99"/>
      <c r="F896" s="99"/>
      <c r="G896" s="99"/>
    </row>
    <row r="897" spans="1:7">
      <c r="A897" s="99"/>
      <c r="B897" s="99"/>
      <c r="C897" s="99"/>
      <c r="D897" s="99"/>
      <c r="E897" s="99"/>
      <c r="F897" s="99"/>
      <c r="G897" s="99"/>
    </row>
    <row r="898" spans="1:7">
      <c r="A898" s="99"/>
      <c r="B898" s="99"/>
      <c r="C898" s="99"/>
      <c r="D898" s="99"/>
      <c r="E898" s="99"/>
      <c r="F898" s="99"/>
      <c r="G898" s="99"/>
    </row>
    <row r="899" spans="1:7">
      <c r="A899" s="99"/>
      <c r="B899" s="99"/>
      <c r="C899" s="99"/>
      <c r="D899" s="99"/>
      <c r="E899" s="99"/>
      <c r="F899" s="99"/>
      <c r="G899" s="99"/>
    </row>
    <row r="900" spans="1:7">
      <c r="A900" s="99"/>
      <c r="B900" s="99"/>
      <c r="C900" s="99"/>
      <c r="D900" s="99"/>
      <c r="E900" s="99"/>
      <c r="F900" s="99"/>
      <c r="G900" s="99"/>
    </row>
    <row r="901" spans="1:7">
      <c r="A901" s="99"/>
      <c r="B901" s="99"/>
      <c r="C901" s="99"/>
      <c r="D901" s="99"/>
      <c r="E901" s="99"/>
      <c r="F901" s="99"/>
      <c r="G901" s="99"/>
    </row>
    <row r="902" spans="1:7">
      <c r="A902" s="99"/>
      <c r="B902" s="99"/>
      <c r="C902" s="99"/>
      <c r="D902" s="99"/>
      <c r="E902" s="99"/>
      <c r="F902" s="99"/>
      <c r="G902" s="99"/>
    </row>
    <row r="903" spans="1:7">
      <c r="A903" s="99"/>
      <c r="B903" s="99"/>
      <c r="C903" s="99"/>
      <c r="D903" s="99"/>
      <c r="E903" s="99"/>
      <c r="F903" s="99"/>
      <c r="G903" s="99"/>
    </row>
    <row r="904" spans="1:7">
      <c r="A904" s="99"/>
      <c r="B904" s="99"/>
      <c r="C904" s="99"/>
      <c r="D904" s="99"/>
      <c r="E904" s="99"/>
      <c r="F904" s="99"/>
      <c r="G904" s="99"/>
    </row>
    <row r="905" spans="1:7">
      <c r="A905" s="99"/>
      <c r="B905" s="99"/>
      <c r="C905" s="99"/>
      <c r="D905" s="99"/>
      <c r="E905" s="99"/>
      <c r="F905" s="99"/>
      <c r="G905" s="99"/>
    </row>
    <row r="906" spans="1:7">
      <c r="A906" s="99"/>
      <c r="B906" s="99"/>
      <c r="C906" s="99"/>
      <c r="D906" s="99"/>
      <c r="E906" s="99"/>
      <c r="F906" s="99"/>
      <c r="G906" s="99"/>
    </row>
    <row r="907" spans="1:7">
      <c r="A907" s="99"/>
      <c r="B907" s="99"/>
      <c r="C907" s="99"/>
      <c r="D907" s="99"/>
      <c r="E907" s="99"/>
      <c r="F907" s="99"/>
      <c r="G907" s="99"/>
    </row>
    <row r="908" spans="1:7">
      <c r="A908" s="99"/>
      <c r="B908" s="99"/>
      <c r="C908" s="99"/>
      <c r="D908" s="99"/>
      <c r="E908" s="99"/>
      <c r="F908" s="99"/>
      <c r="G908" s="99"/>
    </row>
    <row r="909" spans="1:7">
      <c r="A909" s="99"/>
      <c r="B909" s="99"/>
      <c r="C909" s="99"/>
      <c r="D909" s="99"/>
      <c r="E909" s="99"/>
      <c r="F909" s="99"/>
      <c r="G909" s="99"/>
    </row>
    <row r="910" spans="1:7">
      <c r="A910" s="99"/>
      <c r="B910" s="99"/>
      <c r="C910" s="99"/>
      <c r="D910" s="99"/>
      <c r="E910" s="99"/>
      <c r="F910" s="99"/>
      <c r="G910" s="99"/>
    </row>
    <row r="911" spans="1:7">
      <c r="A911" s="99"/>
      <c r="B911" s="99"/>
      <c r="C911" s="99"/>
      <c r="D911" s="99"/>
      <c r="E911" s="99"/>
      <c r="F911" s="99"/>
      <c r="G911" s="99"/>
    </row>
    <row r="912" spans="1:7">
      <c r="A912" s="99"/>
      <c r="B912" s="99"/>
      <c r="C912" s="99"/>
      <c r="D912" s="99"/>
      <c r="E912" s="99"/>
      <c r="F912" s="99"/>
      <c r="G912" s="99"/>
    </row>
    <row r="913" spans="1:7">
      <c r="A913" s="99"/>
      <c r="B913" s="99"/>
      <c r="C913" s="99"/>
      <c r="D913" s="99"/>
      <c r="E913" s="99"/>
      <c r="F913" s="99"/>
      <c r="G913" s="99"/>
    </row>
    <row r="914" spans="1:7">
      <c r="A914" s="99"/>
      <c r="B914" s="99"/>
      <c r="C914" s="99"/>
      <c r="D914" s="99"/>
      <c r="E914" s="99"/>
      <c r="F914" s="99"/>
      <c r="G914" s="99"/>
    </row>
    <row r="915" spans="1:7">
      <c r="A915" s="99"/>
      <c r="B915" s="99"/>
      <c r="C915" s="99"/>
      <c r="D915" s="99"/>
      <c r="E915" s="99"/>
      <c r="F915" s="99"/>
      <c r="G915" s="99"/>
    </row>
    <row r="916" spans="1:7">
      <c r="A916" s="99"/>
      <c r="B916" s="99"/>
      <c r="C916" s="99"/>
      <c r="D916" s="99"/>
      <c r="E916" s="99"/>
      <c r="F916" s="99"/>
      <c r="G916" s="99"/>
    </row>
    <row r="917" spans="1:7">
      <c r="A917" s="99"/>
      <c r="B917" s="99"/>
      <c r="C917" s="99"/>
      <c r="D917" s="99"/>
      <c r="E917" s="99"/>
      <c r="F917" s="99"/>
      <c r="G917" s="99"/>
    </row>
    <row r="918" spans="1:7">
      <c r="A918" s="99"/>
      <c r="B918" s="99"/>
      <c r="C918" s="99"/>
      <c r="D918" s="99"/>
      <c r="E918" s="99"/>
      <c r="F918" s="99"/>
      <c r="G918" s="99"/>
    </row>
    <row r="919" spans="1:7">
      <c r="A919" s="99"/>
      <c r="B919" s="99"/>
      <c r="C919" s="99"/>
      <c r="D919" s="99"/>
      <c r="E919" s="99"/>
      <c r="F919" s="99"/>
      <c r="G919" s="99"/>
    </row>
    <row r="920" spans="1:7">
      <c r="A920" s="99"/>
      <c r="B920" s="99"/>
      <c r="C920" s="99"/>
      <c r="D920" s="99"/>
      <c r="E920" s="99"/>
      <c r="F920" s="99"/>
      <c r="G920" s="99"/>
    </row>
    <row r="921" spans="1:7">
      <c r="A921" s="99"/>
      <c r="B921" s="99"/>
      <c r="C921" s="99"/>
      <c r="D921" s="99"/>
      <c r="E921" s="99"/>
      <c r="F921" s="99"/>
      <c r="G921" s="99"/>
    </row>
    <row r="922" spans="1:7">
      <c r="A922" s="99"/>
      <c r="B922" s="99"/>
      <c r="C922" s="99"/>
      <c r="D922" s="99"/>
      <c r="E922" s="99"/>
      <c r="F922" s="99"/>
      <c r="G922" s="99"/>
    </row>
    <row r="923" spans="1:7">
      <c r="A923" s="99"/>
      <c r="B923" s="99"/>
      <c r="C923" s="99"/>
      <c r="D923" s="99"/>
      <c r="E923" s="99"/>
      <c r="F923" s="99"/>
      <c r="G923" s="99"/>
    </row>
    <row r="924" spans="1:7">
      <c r="A924" s="99"/>
      <c r="B924" s="99"/>
      <c r="C924" s="99"/>
      <c r="D924" s="99"/>
      <c r="E924" s="99"/>
      <c r="F924" s="99"/>
      <c r="G924" s="99"/>
    </row>
    <row r="925" spans="1:7">
      <c r="A925" s="99"/>
      <c r="B925" s="99"/>
      <c r="C925" s="99"/>
      <c r="D925" s="99"/>
      <c r="E925" s="99"/>
      <c r="F925" s="99"/>
      <c r="G925" s="99"/>
    </row>
    <row r="926" spans="1:7">
      <c r="A926" s="99"/>
      <c r="B926" s="99"/>
      <c r="C926" s="99"/>
      <c r="D926" s="99"/>
      <c r="E926" s="99"/>
      <c r="F926" s="99"/>
      <c r="G926" s="99"/>
    </row>
    <row r="927" spans="1:7">
      <c r="A927" s="99"/>
      <c r="B927" s="99"/>
      <c r="C927" s="99"/>
      <c r="D927" s="99"/>
      <c r="E927" s="99"/>
      <c r="F927" s="99"/>
      <c r="G927" s="99"/>
    </row>
    <row r="928" spans="1:7">
      <c r="A928" s="99"/>
      <c r="B928" s="99"/>
      <c r="C928" s="99"/>
      <c r="D928" s="99"/>
      <c r="E928" s="99"/>
      <c r="F928" s="99"/>
      <c r="G928" s="99"/>
    </row>
    <row r="929" spans="1:7">
      <c r="A929" s="99"/>
      <c r="B929" s="99"/>
      <c r="C929" s="99"/>
      <c r="D929" s="99"/>
      <c r="E929" s="99"/>
      <c r="F929" s="99"/>
      <c r="G929" s="99"/>
    </row>
    <row r="930" spans="1:7">
      <c r="A930" s="99"/>
      <c r="B930" s="99"/>
      <c r="C930" s="99"/>
      <c r="D930" s="99"/>
      <c r="E930" s="99"/>
      <c r="F930" s="99"/>
      <c r="G930" s="99"/>
    </row>
    <row r="931" spans="1:7">
      <c r="A931" s="99"/>
      <c r="B931" s="99"/>
      <c r="C931" s="99"/>
      <c r="D931" s="99"/>
      <c r="E931" s="99"/>
      <c r="F931" s="99"/>
      <c r="G931" s="99"/>
    </row>
    <row r="932" spans="1:7">
      <c r="A932" s="99"/>
      <c r="B932" s="99"/>
      <c r="C932" s="99"/>
      <c r="D932" s="99"/>
      <c r="E932" s="99"/>
      <c r="F932" s="99"/>
      <c r="G932" s="99"/>
    </row>
    <row r="933" spans="1:7">
      <c r="A933" s="99"/>
      <c r="B933" s="99"/>
      <c r="C933" s="99"/>
      <c r="D933" s="99"/>
      <c r="E933" s="99"/>
      <c r="F933" s="99"/>
      <c r="G933" s="99"/>
    </row>
    <row r="934" spans="1:7">
      <c r="A934" s="99"/>
      <c r="B934" s="99"/>
      <c r="C934" s="99"/>
      <c r="D934" s="99"/>
      <c r="E934" s="99"/>
      <c r="F934" s="99"/>
      <c r="G934" s="99"/>
    </row>
    <row r="935" spans="1:7">
      <c r="A935" s="99"/>
      <c r="B935" s="99"/>
      <c r="C935" s="99"/>
      <c r="D935" s="99"/>
      <c r="E935" s="99"/>
      <c r="F935" s="99"/>
      <c r="G935" s="99"/>
    </row>
    <row r="936" spans="1:7">
      <c r="A936" s="99"/>
      <c r="B936" s="99"/>
      <c r="C936" s="99"/>
      <c r="D936" s="99"/>
      <c r="E936" s="99"/>
      <c r="F936" s="99"/>
      <c r="G936" s="99"/>
    </row>
    <row r="937" spans="1:7">
      <c r="A937" s="99"/>
      <c r="B937" s="99"/>
      <c r="C937" s="99"/>
      <c r="D937" s="99"/>
      <c r="E937" s="99"/>
      <c r="F937" s="99"/>
      <c r="G937" s="99"/>
    </row>
    <row r="938" spans="1:7">
      <c r="A938" s="99"/>
      <c r="B938" s="99"/>
      <c r="C938" s="99"/>
      <c r="D938" s="99"/>
      <c r="E938" s="99"/>
      <c r="F938" s="99"/>
      <c r="G938" s="99"/>
    </row>
    <row r="939" spans="1:7">
      <c r="A939" s="99"/>
      <c r="B939" s="99"/>
      <c r="C939" s="99"/>
      <c r="D939" s="99"/>
      <c r="E939" s="99"/>
      <c r="F939" s="99"/>
      <c r="G939" s="99"/>
    </row>
    <row r="940" spans="1:7">
      <c r="A940" s="99"/>
      <c r="B940" s="99"/>
      <c r="C940" s="99"/>
      <c r="D940" s="99"/>
      <c r="E940" s="99"/>
      <c r="F940" s="99"/>
      <c r="G940" s="99"/>
    </row>
    <row r="941" spans="1:7">
      <c r="A941" s="99"/>
      <c r="B941" s="99"/>
      <c r="C941" s="99"/>
      <c r="D941" s="99"/>
      <c r="E941" s="99"/>
      <c r="F941" s="99"/>
      <c r="G941" s="99"/>
    </row>
    <row r="942" spans="1:7">
      <c r="A942" s="99"/>
      <c r="B942" s="99"/>
      <c r="C942" s="99"/>
      <c r="D942" s="99"/>
      <c r="E942" s="99"/>
      <c r="F942" s="99"/>
      <c r="G942" s="99"/>
    </row>
    <row r="943" spans="1:7">
      <c r="A943" s="99"/>
      <c r="B943" s="99"/>
      <c r="C943" s="99"/>
      <c r="D943" s="99"/>
      <c r="E943" s="99"/>
      <c r="F943" s="99"/>
      <c r="G943" s="99"/>
    </row>
    <row r="944" spans="1:7">
      <c r="A944" s="99"/>
      <c r="B944" s="99"/>
      <c r="C944" s="99"/>
      <c r="D944" s="99"/>
      <c r="E944" s="99"/>
      <c r="F944" s="99"/>
      <c r="G944" s="99"/>
    </row>
    <row r="945" spans="1:7">
      <c r="A945" s="99"/>
      <c r="B945" s="99"/>
      <c r="C945" s="99"/>
      <c r="D945" s="99"/>
      <c r="E945" s="99"/>
      <c r="F945" s="99"/>
      <c r="G945" s="99"/>
    </row>
    <row r="946" spans="1:7">
      <c r="A946" s="99"/>
      <c r="B946" s="99"/>
      <c r="C946" s="99"/>
      <c r="D946" s="99"/>
      <c r="E946" s="99"/>
      <c r="F946" s="99"/>
      <c r="G946" s="99"/>
    </row>
    <row r="947" spans="1:7">
      <c r="A947" s="99"/>
      <c r="B947" s="99"/>
      <c r="C947" s="99"/>
      <c r="D947" s="99"/>
      <c r="E947" s="99"/>
      <c r="F947" s="99"/>
      <c r="G947" s="99"/>
    </row>
    <row r="948" spans="1:7">
      <c r="A948" s="99"/>
      <c r="B948" s="99"/>
      <c r="C948" s="99"/>
      <c r="D948" s="99"/>
      <c r="E948" s="99"/>
      <c r="F948" s="99"/>
      <c r="G948" s="99"/>
    </row>
    <row r="949" spans="1:7">
      <c r="A949" s="99"/>
      <c r="B949" s="99"/>
      <c r="C949" s="99"/>
      <c r="D949" s="99"/>
      <c r="E949" s="99"/>
      <c r="F949" s="99"/>
      <c r="G949" s="99"/>
    </row>
    <row r="950" spans="1:7">
      <c r="A950" s="99"/>
      <c r="B950" s="99"/>
      <c r="C950" s="99"/>
      <c r="D950" s="99"/>
      <c r="E950" s="99"/>
      <c r="F950" s="99"/>
      <c r="G950" s="99"/>
    </row>
    <row r="951" spans="1:7">
      <c r="A951" s="99"/>
      <c r="B951" s="99"/>
      <c r="C951" s="99"/>
      <c r="D951" s="99"/>
      <c r="E951" s="99"/>
      <c r="F951" s="99"/>
      <c r="G951" s="99"/>
    </row>
    <row r="952" spans="1:7">
      <c r="A952" s="99"/>
      <c r="B952" s="99"/>
      <c r="C952" s="99"/>
      <c r="D952" s="99"/>
      <c r="E952" s="99"/>
      <c r="F952" s="99"/>
      <c r="G952" s="99"/>
    </row>
    <row r="953" spans="1:7">
      <c r="A953" s="99"/>
      <c r="B953" s="99"/>
      <c r="C953" s="99"/>
      <c r="D953" s="99"/>
      <c r="E953" s="99"/>
      <c r="F953" s="99"/>
      <c r="G953" s="99"/>
    </row>
    <row r="954" spans="1:7">
      <c r="A954" s="99"/>
      <c r="B954" s="99"/>
      <c r="C954" s="99"/>
      <c r="D954" s="99"/>
      <c r="E954" s="99"/>
      <c r="F954" s="99"/>
      <c r="G954" s="99"/>
    </row>
    <row r="955" spans="1:7">
      <c r="A955" s="99"/>
      <c r="B955" s="99"/>
      <c r="C955" s="99"/>
      <c r="D955" s="99"/>
      <c r="E955" s="99"/>
      <c r="F955" s="99"/>
      <c r="G955" s="99"/>
    </row>
    <row r="956" spans="1:7">
      <c r="A956" s="99"/>
      <c r="B956" s="99"/>
      <c r="C956" s="99"/>
      <c r="D956" s="99"/>
      <c r="E956" s="99"/>
      <c r="F956" s="99"/>
      <c r="G956" s="99"/>
    </row>
    <row r="957" spans="1:7">
      <c r="A957" s="99"/>
      <c r="B957" s="99"/>
      <c r="C957" s="99"/>
      <c r="D957" s="99"/>
      <c r="E957" s="99"/>
      <c r="F957" s="99"/>
      <c r="G957" s="99"/>
    </row>
    <row r="958" spans="1:7">
      <c r="A958" s="99"/>
      <c r="B958" s="99"/>
      <c r="C958" s="99"/>
      <c r="D958" s="99"/>
      <c r="E958" s="99"/>
      <c r="F958" s="99"/>
      <c r="G958" s="99"/>
    </row>
    <row r="959" spans="1:7">
      <c r="A959" s="99"/>
      <c r="B959" s="99"/>
      <c r="C959" s="99"/>
      <c r="D959" s="99"/>
      <c r="E959" s="99"/>
      <c r="F959" s="99"/>
      <c r="G959" s="99"/>
    </row>
    <row r="960" spans="1:7">
      <c r="A960" s="99"/>
      <c r="B960" s="99"/>
      <c r="C960" s="99"/>
      <c r="D960" s="99"/>
      <c r="E960" s="99"/>
      <c r="F960" s="99"/>
      <c r="G960" s="99"/>
    </row>
    <row r="961" spans="1:7">
      <c r="A961" s="99"/>
      <c r="B961" s="99"/>
      <c r="C961" s="99"/>
      <c r="D961" s="99"/>
      <c r="E961" s="99"/>
      <c r="F961" s="99"/>
      <c r="G961" s="99"/>
    </row>
    <row r="962" spans="1:7">
      <c r="A962" s="99"/>
      <c r="B962" s="99"/>
      <c r="C962" s="99"/>
      <c r="D962" s="99"/>
      <c r="E962" s="99"/>
      <c r="F962" s="99"/>
      <c r="G962" s="99"/>
    </row>
    <row r="963" spans="1:7">
      <c r="A963" s="99"/>
      <c r="B963" s="99"/>
      <c r="C963" s="99"/>
      <c r="D963" s="99"/>
      <c r="E963" s="99"/>
      <c r="F963" s="99"/>
      <c r="G963" s="99"/>
    </row>
    <row r="964" spans="1:7">
      <c r="A964" s="99"/>
      <c r="B964" s="99"/>
      <c r="C964" s="99"/>
      <c r="D964" s="99"/>
      <c r="E964" s="99"/>
      <c r="F964" s="99"/>
      <c r="G964" s="99"/>
    </row>
    <row r="965" spans="1:7">
      <c r="A965" s="99"/>
      <c r="B965" s="99"/>
      <c r="C965" s="99"/>
      <c r="D965" s="99"/>
      <c r="E965" s="99"/>
      <c r="F965" s="99"/>
      <c r="G965" s="99"/>
    </row>
    <row r="966" spans="1:7">
      <c r="A966" s="99"/>
      <c r="B966" s="99"/>
      <c r="C966" s="99"/>
      <c r="D966" s="99"/>
      <c r="E966" s="99"/>
      <c r="F966" s="99"/>
      <c r="G966" s="99"/>
    </row>
    <row r="967" spans="1:7">
      <c r="A967" s="99"/>
      <c r="B967" s="99"/>
      <c r="C967" s="99"/>
      <c r="D967" s="99"/>
      <c r="E967" s="99"/>
      <c r="F967" s="99"/>
      <c r="G967" s="99"/>
    </row>
    <row r="968" spans="1:7">
      <c r="A968" s="99"/>
      <c r="B968" s="99"/>
      <c r="C968" s="99"/>
      <c r="D968" s="99"/>
      <c r="E968" s="99"/>
      <c r="F968" s="99"/>
      <c r="G968" s="99"/>
    </row>
    <row r="969" spans="1:7">
      <c r="A969" s="99"/>
      <c r="B969" s="99"/>
      <c r="C969" s="99"/>
      <c r="D969" s="99"/>
      <c r="E969" s="99"/>
      <c r="F969" s="99"/>
      <c r="G969" s="99"/>
    </row>
    <row r="970" spans="1:7">
      <c r="A970" s="99"/>
      <c r="B970" s="99"/>
      <c r="C970" s="99"/>
      <c r="D970" s="99"/>
      <c r="E970" s="99"/>
      <c r="F970" s="99"/>
      <c r="G970" s="99"/>
    </row>
    <row r="971" spans="1:7">
      <c r="A971" s="99"/>
      <c r="B971" s="99"/>
      <c r="C971" s="99"/>
      <c r="D971" s="99"/>
      <c r="E971" s="99"/>
      <c r="F971" s="99"/>
      <c r="G971" s="99"/>
    </row>
    <row r="972" spans="1:7">
      <c r="A972" s="99"/>
      <c r="B972" s="99"/>
      <c r="C972" s="99"/>
      <c r="D972" s="99"/>
      <c r="E972" s="99"/>
      <c r="F972" s="99"/>
      <c r="G972" s="99"/>
    </row>
    <row r="973" spans="1:7">
      <c r="A973" s="99"/>
      <c r="B973" s="99"/>
      <c r="C973" s="99"/>
      <c r="D973" s="99"/>
      <c r="E973" s="99"/>
      <c r="F973" s="99"/>
      <c r="G973" s="99"/>
    </row>
    <row r="974" spans="1:7">
      <c r="A974" s="99"/>
      <c r="B974" s="99"/>
      <c r="C974" s="99"/>
      <c r="D974" s="99"/>
      <c r="E974" s="99"/>
      <c r="F974" s="99"/>
      <c r="G974" s="99"/>
    </row>
    <row r="975" spans="1:7">
      <c r="A975" s="99"/>
      <c r="B975" s="99"/>
      <c r="C975" s="99"/>
      <c r="D975" s="99"/>
      <c r="E975" s="99"/>
      <c r="F975" s="99"/>
      <c r="G975" s="99"/>
    </row>
    <row r="976" spans="1:7">
      <c r="A976" s="99"/>
      <c r="B976" s="99"/>
      <c r="C976" s="99"/>
      <c r="D976" s="99"/>
      <c r="E976" s="99"/>
      <c r="F976" s="99"/>
      <c r="G976" s="99"/>
    </row>
    <row r="977" spans="1:7">
      <c r="A977" s="99"/>
      <c r="B977" s="99"/>
      <c r="C977" s="99"/>
      <c r="D977" s="99"/>
      <c r="E977" s="99"/>
      <c r="F977" s="99"/>
      <c r="G977" s="99"/>
    </row>
    <row r="978" spans="1:7">
      <c r="A978" s="99"/>
      <c r="B978" s="99"/>
      <c r="C978" s="99"/>
      <c r="D978" s="99"/>
      <c r="E978" s="99"/>
      <c r="F978" s="99"/>
      <c r="G978" s="99"/>
    </row>
    <row r="979" spans="1:7">
      <c r="A979" s="99"/>
      <c r="B979" s="99"/>
      <c r="C979" s="99"/>
      <c r="D979" s="99"/>
      <c r="E979" s="99"/>
      <c r="F979" s="99"/>
      <c r="G979" s="99"/>
    </row>
    <row r="980" spans="1:7">
      <c r="A980" s="99"/>
      <c r="B980" s="99"/>
      <c r="C980" s="99"/>
      <c r="D980" s="99"/>
      <c r="E980" s="99"/>
      <c r="F980" s="99"/>
      <c r="G980" s="99"/>
    </row>
    <row r="981" spans="1:7">
      <c r="A981" s="99"/>
      <c r="B981" s="99"/>
      <c r="C981" s="99"/>
      <c r="D981" s="99"/>
      <c r="E981" s="99"/>
      <c r="F981" s="99"/>
      <c r="G981" s="99"/>
    </row>
    <row r="982" spans="1:7">
      <c r="A982" s="99"/>
      <c r="B982" s="99"/>
      <c r="C982" s="99"/>
      <c r="D982" s="99"/>
      <c r="E982" s="99"/>
      <c r="F982" s="99"/>
      <c r="G982" s="99"/>
    </row>
    <row r="983" spans="1:7">
      <c r="A983" s="99"/>
      <c r="B983" s="99"/>
      <c r="C983" s="99"/>
      <c r="D983" s="99"/>
      <c r="E983" s="99"/>
      <c r="F983" s="99"/>
      <c r="G983" s="99"/>
    </row>
    <row r="984" spans="1:7">
      <c r="A984" s="99"/>
      <c r="B984" s="99"/>
      <c r="C984" s="99"/>
      <c r="D984" s="99"/>
      <c r="E984" s="99"/>
      <c r="F984" s="99"/>
      <c r="G984" s="99"/>
    </row>
    <row r="985" spans="1:7">
      <c r="A985" s="99"/>
      <c r="B985" s="99"/>
      <c r="C985" s="99"/>
      <c r="D985" s="99"/>
      <c r="E985" s="99"/>
      <c r="F985" s="99"/>
      <c r="G985" s="99"/>
    </row>
    <row r="986" spans="1:7">
      <c r="A986" s="99"/>
      <c r="B986" s="99"/>
      <c r="C986" s="99"/>
      <c r="D986" s="99"/>
      <c r="E986" s="99"/>
      <c r="F986" s="99"/>
      <c r="G986" s="99"/>
    </row>
    <row r="987" spans="1:7">
      <c r="A987" s="99"/>
      <c r="B987" s="99"/>
      <c r="C987" s="99"/>
      <c r="D987" s="99"/>
      <c r="E987" s="99"/>
      <c r="F987" s="99"/>
      <c r="G987" s="99"/>
    </row>
    <row r="988" spans="1:7">
      <c r="A988" s="99"/>
      <c r="B988" s="99"/>
      <c r="C988" s="99"/>
      <c r="D988" s="99"/>
      <c r="E988" s="99"/>
      <c r="F988" s="99"/>
      <c r="G988" s="99"/>
    </row>
    <row r="989" spans="1:7">
      <c r="A989" s="99"/>
      <c r="B989" s="99"/>
      <c r="C989" s="99"/>
      <c r="D989" s="99"/>
      <c r="E989" s="99"/>
      <c r="F989" s="99"/>
      <c r="G989" s="99"/>
    </row>
    <row r="990" spans="1:7">
      <c r="A990" s="99"/>
      <c r="B990" s="99"/>
      <c r="C990" s="99"/>
      <c r="D990" s="99"/>
      <c r="E990" s="99"/>
      <c r="F990" s="99"/>
      <c r="G990" s="99"/>
    </row>
    <row r="991" spans="1:7">
      <c r="A991" s="99"/>
      <c r="B991" s="99"/>
      <c r="C991" s="99"/>
      <c r="D991" s="99"/>
      <c r="E991" s="99"/>
      <c r="F991" s="99"/>
      <c r="G991" s="99"/>
    </row>
    <row r="992" spans="1:7">
      <c r="A992" s="99"/>
      <c r="B992" s="99"/>
      <c r="C992" s="99"/>
      <c r="D992" s="99"/>
      <c r="E992" s="99"/>
      <c r="F992" s="99"/>
      <c r="G992" s="99"/>
    </row>
    <row r="993" spans="1:7">
      <c r="A993" s="99"/>
      <c r="B993" s="99"/>
      <c r="C993" s="99"/>
      <c r="D993" s="99"/>
      <c r="E993" s="99"/>
      <c r="F993" s="99"/>
      <c r="G993" s="99"/>
    </row>
    <row r="994" spans="1:7">
      <c r="A994" s="99"/>
      <c r="B994" s="99"/>
      <c r="C994" s="99"/>
      <c r="D994" s="99"/>
      <c r="E994" s="99"/>
      <c r="F994" s="99"/>
      <c r="G994" s="99"/>
    </row>
    <row r="995" spans="1:7">
      <c r="A995" s="99"/>
      <c r="B995" s="99"/>
      <c r="C995" s="99"/>
      <c r="D995" s="99"/>
      <c r="E995" s="99"/>
      <c r="F995" s="99"/>
      <c r="G995" s="99"/>
    </row>
    <row r="996" spans="1:7">
      <c r="A996" s="99"/>
      <c r="B996" s="99"/>
      <c r="C996" s="99"/>
      <c r="D996" s="99"/>
      <c r="E996" s="99"/>
      <c r="F996" s="99"/>
      <c r="G996" s="99"/>
    </row>
    <row r="997" spans="1:7">
      <c r="A997" s="99"/>
      <c r="B997" s="99"/>
      <c r="C997" s="99"/>
      <c r="D997" s="99"/>
      <c r="E997" s="99"/>
      <c r="F997" s="99"/>
      <c r="G997" s="99"/>
    </row>
    <row r="998" spans="1:7">
      <c r="A998" s="99"/>
      <c r="B998" s="99"/>
      <c r="C998" s="99"/>
      <c r="D998" s="99"/>
      <c r="E998" s="99"/>
      <c r="F998" s="99"/>
      <c r="G998" s="99"/>
    </row>
    <row r="999" spans="1:7">
      <c r="A999" s="99"/>
      <c r="B999" s="99"/>
      <c r="C999" s="99"/>
      <c r="D999" s="99"/>
      <c r="E999" s="99"/>
      <c r="F999" s="99"/>
      <c r="G999" s="99"/>
    </row>
    <row r="1000" spans="1:7">
      <c r="A1000" s="99"/>
      <c r="B1000" s="99"/>
      <c r="C1000" s="99"/>
      <c r="D1000" s="99"/>
      <c r="E1000" s="99"/>
      <c r="F1000" s="99"/>
      <c r="G1000" s="99"/>
    </row>
    <row r="1001" spans="1:7">
      <c r="A1001" s="99"/>
      <c r="B1001" s="99"/>
      <c r="C1001" s="99"/>
      <c r="D1001" s="99"/>
      <c r="E1001" s="99"/>
      <c r="F1001" s="99"/>
      <c r="G1001" s="99"/>
    </row>
    <row r="1002" spans="1:7">
      <c r="A1002" s="99"/>
      <c r="B1002" s="99"/>
      <c r="C1002" s="99"/>
      <c r="D1002" s="99"/>
      <c r="E1002" s="99"/>
      <c r="F1002" s="99"/>
      <c r="G1002" s="99"/>
    </row>
    <row r="1003" spans="1:7">
      <c r="A1003" s="99"/>
      <c r="B1003" s="99"/>
      <c r="C1003" s="99"/>
      <c r="D1003" s="99"/>
      <c r="E1003" s="99"/>
      <c r="F1003" s="99"/>
      <c r="G1003" s="99"/>
    </row>
    <row r="1004" spans="1:7">
      <c r="A1004" s="99"/>
      <c r="B1004" s="99"/>
      <c r="C1004" s="99"/>
      <c r="D1004" s="99"/>
      <c r="E1004" s="99"/>
      <c r="F1004" s="99"/>
      <c r="G1004" s="99"/>
    </row>
    <row r="1005" spans="1:7">
      <c r="A1005" s="99"/>
      <c r="B1005" s="99"/>
      <c r="C1005" s="99"/>
      <c r="D1005" s="99"/>
      <c r="E1005" s="99"/>
      <c r="F1005" s="99"/>
      <c r="G1005" s="99"/>
    </row>
    <row r="1006" spans="1:7">
      <c r="A1006" s="99"/>
      <c r="B1006" s="99"/>
      <c r="C1006" s="99"/>
      <c r="D1006" s="99"/>
      <c r="E1006" s="99"/>
      <c r="F1006" s="99"/>
      <c r="G1006" s="99"/>
    </row>
    <row r="1007" spans="1:7">
      <c r="A1007" s="99"/>
      <c r="B1007" s="99"/>
      <c r="C1007" s="99"/>
      <c r="D1007" s="99"/>
      <c r="E1007" s="99"/>
      <c r="F1007" s="99"/>
      <c r="G1007" s="99"/>
    </row>
    <row r="1008" spans="1:7">
      <c r="A1008" s="99"/>
      <c r="B1008" s="99"/>
      <c r="C1008" s="99"/>
      <c r="D1008" s="99"/>
      <c r="E1008" s="99"/>
      <c r="F1008" s="99"/>
      <c r="G1008" s="99"/>
    </row>
    <row r="1009" spans="1:7">
      <c r="A1009" s="99"/>
      <c r="B1009" s="99"/>
      <c r="C1009" s="99"/>
      <c r="D1009" s="99"/>
      <c r="E1009" s="99"/>
      <c r="F1009" s="99"/>
      <c r="G1009" s="99"/>
    </row>
    <row r="1010" spans="1:7">
      <c r="A1010" s="99"/>
      <c r="B1010" s="99"/>
      <c r="C1010" s="99"/>
      <c r="D1010" s="99"/>
      <c r="E1010" s="99"/>
      <c r="F1010" s="99"/>
      <c r="G1010" s="99"/>
    </row>
    <row r="1011" spans="1:7">
      <c r="A1011" s="99"/>
      <c r="B1011" s="99"/>
      <c r="C1011" s="99"/>
      <c r="D1011" s="99"/>
      <c r="E1011" s="99"/>
      <c r="F1011" s="99"/>
      <c r="G1011" s="99"/>
    </row>
    <row r="1012" spans="1:7">
      <c r="A1012" s="99"/>
      <c r="B1012" s="99"/>
      <c r="C1012" s="99"/>
      <c r="D1012" s="99"/>
      <c r="E1012" s="99"/>
      <c r="F1012" s="99"/>
      <c r="G1012" s="99"/>
    </row>
    <row r="1013" spans="1:7">
      <c r="A1013" s="99"/>
      <c r="B1013" s="99"/>
      <c r="C1013" s="99"/>
      <c r="D1013" s="99"/>
      <c r="E1013" s="99"/>
      <c r="F1013" s="99"/>
      <c r="G1013" s="99"/>
    </row>
    <row r="1014" spans="1:7">
      <c r="A1014" s="99"/>
      <c r="B1014" s="99"/>
      <c r="C1014" s="99"/>
      <c r="D1014" s="99"/>
      <c r="E1014" s="99"/>
      <c r="F1014" s="99"/>
      <c r="G1014" s="99"/>
    </row>
    <row r="1015" spans="1:7">
      <c r="A1015" s="99"/>
      <c r="B1015" s="99"/>
      <c r="C1015" s="99"/>
      <c r="D1015" s="99"/>
      <c r="E1015" s="99"/>
      <c r="F1015" s="99"/>
      <c r="G1015" s="99"/>
    </row>
    <row r="1016" spans="1:7">
      <c r="A1016" s="99"/>
      <c r="B1016" s="99"/>
      <c r="C1016" s="99"/>
      <c r="D1016" s="99"/>
      <c r="E1016" s="99"/>
      <c r="F1016" s="99"/>
      <c r="G1016" s="99"/>
    </row>
    <row r="1017" spans="1:7">
      <c r="A1017" s="99"/>
      <c r="B1017" s="99"/>
      <c r="C1017" s="99"/>
      <c r="D1017" s="99"/>
      <c r="E1017" s="99"/>
      <c r="F1017" s="99"/>
      <c r="G1017" s="99"/>
    </row>
    <row r="1018" spans="1:7">
      <c r="A1018" s="99"/>
      <c r="B1018" s="99"/>
      <c r="C1018" s="99"/>
      <c r="D1018" s="99"/>
      <c r="E1018" s="99"/>
      <c r="F1018" s="99"/>
      <c r="G1018" s="99"/>
    </row>
    <row r="1019" spans="1:7">
      <c r="A1019" s="99"/>
      <c r="B1019" s="99"/>
      <c r="C1019" s="99"/>
      <c r="D1019" s="99"/>
      <c r="E1019" s="99"/>
      <c r="F1019" s="99"/>
      <c r="G1019" s="99"/>
    </row>
    <row r="1020" spans="1:7">
      <c r="A1020" s="99"/>
      <c r="B1020" s="99"/>
      <c r="C1020" s="99"/>
      <c r="D1020" s="99"/>
      <c r="E1020" s="99"/>
      <c r="F1020" s="99"/>
      <c r="G1020" s="99"/>
    </row>
    <row r="1021" spans="1:7">
      <c r="A1021" s="99"/>
      <c r="B1021" s="99"/>
      <c r="C1021" s="99"/>
      <c r="D1021" s="99"/>
      <c r="E1021" s="99"/>
      <c r="F1021" s="99"/>
      <c r="G1021" s="99"/>
    </row>
    <row r="1022" spans="1:7">
      <c r="A1022" s="99"/>
      <c r="B1022" s="99"/>
      <c r="C1022" s="99"/>
      <c r="D1022" s="99"/>
      <c r="E1022" s="99"/>
      <c r="F1022" s="99"/>
      <c r="G1022" s="99"/>
    </row>
    <row r="1023" spans="1:7">
      <c r="A1023" s="99"/>
      <c r="B1023" s="99"/>
      <c r="C1023" s="99"/>
      <c r="D1023" s="99"/>
      <c r="E1023" s="99"/>
      <c r="F1023" s="99"/>
      <c r="G1023" s="99"/>
    </row>
    <row r="1024" spans="1:7">
      <c r="A1024" s="99"/>
      <c r="B1024" s="99"/>
      <c r="C1024" s="99"/>
      <c r="D1024" s="99"/>
      <c r="E1024" s="99"/>
      <c r="F1024" s="99"/>
      <c r="G1024" s="99"/>
    </row>
    <row r="1025" spans="1:7">
      <c r="A1025" s="99"/>
      <c r="B1025" s="99"/>
      <c r="C1025" s="99"/>
      <c r="D1025" s="99"/>
      <c r="E1025" s="99"/>
      <c r="F1025" s="99"/>
      <c r="G1025" s="99"/>
    </row>
    <row r="1026" spans="1:7">
      <c r="A1026" s="99"/>
      <c r="B1026" s="99"/>
      <c r="C1026" s="99"/>
      <c r="D1026" s="99"/>
      <c r="E1026" s="99"/>
      <c r="F1026" s="99"/>
      <c r="G1026" s="99"/>
    </row>
    <row r="1027" spans="1:7">
      <c r="A1027" s="99"/>
      <c r="B1027" s="99"/>
      <c r="C1027" s="99"/>
      <c r="D1027" s="99"/>
      <c r="E1027" s="99"/>
      <c r="F1027" s="99"/>
      <c r="G1027" s="99"/>
    </row>
    <row r="1028" spans="1:7">
      <c r="A1028" s="99"/>
      <c r="B1028" s="99"/>
      <c r="C1028" s="99"/>
      <c r="D1028" s="99"/>
      <c r="E1028" s="99"/>
      <c r="F1028" s="99"/>
      <c r="G1028" s="99"/>
    </row>
    <row r="1029" spans="1:7">
      <c r="A1029" s="99"/>
      <c r="B1029" s="99"/>
      <c r="C1029" s="99"/>
      <c r="D1029" s="99"/>
      <c r="E1029" s="99"/>
      <c r="F1029" s="99"/>
      <c r="G1029" s="99"/>
    </row>
    <row r="1030" spans="1:7">
      <c r="A1030" s="99"/>
      <c r="B1030" s="99"/>
      <c r="C1030" s="99"/>
      <c r="D1030" s="99"/>
      <c r="E1030" s="99"/>
      <c r="F1030" s="99"/>
      <c r="G1030" s="99"/>
    </row>
    <row r="1031" spans="1:7">
      <c r="A1031" s="99"/>
      <c r="B1031" s="99"/>
      <c r="C1031" s="99"/>
      <c r="D1031" s="99"/>
      <c r="E1031" s="99"/>
      <c r="F1031" s="99"/>
      <c r="G1031" s="99"/>
    </row>
    <row r="1032" spans="1:7">
      <c r="A1032" s="99"/>
      <c r="B1032" s="99"/>
      <c r="C1032" s="99"/>
      <c r="D1032" s="99"/>
      <c r="E1032" s="99"/>
      <c r="F1032" s="99"/>
      <c r="G1032" s="99"/>
    </row>
    <row r="1033" spans="1:7">
      <c r="A1033" s="99"/>
      <c r="B1033" s="99"/>
      <c r="C1033" s="99"/>
      <c r="D1033" s="99"/>
      <c r="E1033" s="99"/>
      <c r="F1033" s="99"/>
      <c r="G1033" s="99"/>
    </row>
    <row r="1034" spans="1:7">
      <c r="A1034" s="99"/>
      <c r="B1034" s="99"/>
      <c r="C1034" s="99"/>
      <c r="D1034" s="99"/>
      <c r="E1034" s="99"/>
      <c r="F1034" s="99"/>
      <c r="G1034" s="99"/>
    </row>
    <row r="1035" spans="1:7">
      <c r="A1035" s="99"/>
      <c r="B1035" s="99"/>
      <c r="C1035" s="99"/>
      <c r="D1035" s="99"/>
      <c r="E1035" s="99"/>
      <c r="F1035" s="99"/>
      <c r="G1035" s="99"/>
    </row>
    <row r="1036" spans="1:7">
      <c r="A1036" s="99"/>
      <c r="B1036" s="99"/>
      <c r="C1036" s="99"/>
      <c r="D1036" s="99"/>
      <c r="E1036" s="99"/>
      <c r="F1036" s="99"/>
      <c r="G1036" s="99"/>
    </row>
    <row r="1037" spans="1:7">
      <c r="A1037" s="99"/>
      <c r="B1037" s="99"/>
      <c r="C1037" s="99"/>
      <c r="D1037" s="99"/>
      <c r="E1037" s="99"/>
      <c r="F1037" s="99"/>
      <c r="G1037" s="99"/>
    </row>
    <row r="1038" spans="1:7">
      <c r="A1038" s="99"/>
      <c r="B1038" s="99"/>
      <c r="C1038" s="99"/>
      <c r="D1038" s="99"/>
      <c r="E1038" s="99"/>
      <c r="F1038" s="99"/>
      <c r="G1038" s="99"/>
    </row>
    <row r="1039" spans="1:7">
      <c r="A1039" s="99"/>
      <c r="B1039" s="99"/>
      <c r="C1039" s="99"/>
      <c r="D1039" s="99"/>
      <c r="E1039" s="99"/>
      <c r="F1039" s="99"/>
      <c r="G1039" s="99"/>
    </row>
    <row r="1040" spans="1:7">
      <c r="A1040" s="99"/>
      <c r="B1040" s="99"/>
      <c r="C1040" s="99"/>
      <c r="D1040" s="99"/>
      <c r="E1040" s="99"/>
      <c r="F1040" s="99"/>
      <c r="G1040" s="99"/>
    </row>
    <row r="1041" spans="1:7">
      <c r="A1041" s="99"/>
      <c r="B1041" s="99"/>
      <c r="C1041" s="99"/>
      <c r="D1041" s="99"/>
      <c r="E1041" s="99"/>
      <c r="F1041" s="99"/>
      <c r="G1041" s="99"/>
    </row>
    <row r="1042" spans="1:7">
      <c r="A1042" s="99"/>
      <c r="B1042" s="99"/>
      <c r="C1042" s="99"/>
      <c r="D1042" s="99"/>
      <c r="E1042" s="99"/>
      <c r="F1042" s="99"/>
      <c r="G1042" s="99"/>
    </row>
    <row r="1043" spans="1:7">
      <c r="A1043" s="99"/>
      <c r="B1043" s="99"/>
      <c r="C1043" s="99"/>
      <c r="D1043" s="99"/>
      <c r="E1043" s="99"/>
      <c r="F1043" s="99"/>
      <c r="G1043" s="99"/>
    </row>
    <row r="1044" spans="1:7">
      <c r="A1044" s="99"/>
      <c r="B1044" s="99"/>
      <c r="C1044" s="99"/>
      <c r="D1044" s="99"/>
      <c r="E1044" s="99"/>
      <c r="F1044" s="99"/>
      <c r="G1044" s="99"/>
    </row>
    <row r="1045" spans="1:7">
      <c r="A1045" s="99"/>
      <c r="B1045" s="99"/>
      <c r="C1045" s="99"/>
      <c r="D1045" s="99"/>
      <c r="E1045" s="99"/>
      <c r="F1045" s="99"/>
      <c r="G1045" s="99"/>
    </row>
    <row r="1046" spans="1:7">
      <c r="A1046" s="99"/>
      <c r="B1046" s="99"/>
      <c r="C1046" s="99"/>
      <c r="D1046" s="99"/>
      <c r="E1046" s="99"/>
      <c r="F1046" s="99"/>
      <c r="G1046" s="99"/>
    </row>
    <row r="1047" spans="1:7">
      <c r="A1047" s="99"/>
      <c r="B1047" s="99"/>
      <c r="C1047" s="99"/>
      <c r="D1047" s="99"/>
      <c r="E1047" s="99"/>
      <c r="F1047" s="99"/>
      <c r="G1047" s="99"/>
    </row>
    <row r="1048" spans="1:7">
      <c r="A1048" s="99"/>
      <c r="B1048" s="99"/>
      <c r="C1048" s="99"/>
      <c r="D1048" s="99"/>
      <c r="E1048" s="99"/>
      <c r="F1048" s="99"/>
      <c r="G1048" s="99"/>
    </row>
    <row r="1049" spans="1:7">
      <c r="A1049" s="99"/>
      <c r="B1049" s="99"/>
      <c r="C1049" s="99"/>
      <c r="D1049" s="99"/>
      <c r="E1049" s="99"/>
      <c r="F1049" s="99"/>
      <c r="G1049" s="99"/>
    </row>
    <row r="1050" spans="1:7">
      <c r="A1050" s="99"/>
      <c r="B1050" s="99"/>
      <c r="C1050" s="99"/>
      <c r="D1050" s="99"/>
      <c r="E1050" s="99"/>
      <c r="F1050" s="99"/>
      <c r="G1050" s="99"/>
    </row>
    <row r="1051" spans="1:7">
      <c r="A1051" s="99"/>
      <c r="B1051" s="99"/>
      <c r="C1051" s="99"/>
      <c r="D1051" s="99"/>
      <c r="E1051" s="99"/>
      <c r="F1051" s="99"/>
      <c r="G1051" s="99"/>
    </row>
    <row r="1052" spans="1:7">
      <c r="A1052" s="99"/>
      <c r="B1052" s="99"/>
      <c r="C1052" s="99"/>
      <c r="D1052" s="99"/>
      <c r="E1052" s="99"/>
      <c r="F1052" s="99"/>
      <c r="G1052" s="99"/>
    </row>
    <row r="1053" spans="1:7">
      <c r="A1053" s="99"/>
      <c r="B1053" s="99"/>
      <c r="C1053" s="99"/>
      <c r="D1053" s="99"/>
      <c r="E1053" s="99"/>
      <c r="F1053" s="99"/>
      <c r="G1053" s="99"/>
    </row>
    <row r="1054" spans="1:7">
      <c r="A1054" s="99"/>
      <c r="B1054" s="99"/>
      <c r="C1054" s="99"/>
      <c r="D1054" s="99"/>
      <c r="E1054" s="99"/>
      <c r="F1054" s="99"/>
      <c r="G1054" s="99"/>
    </row>
    <row r="1055" spans="1:7">
      <c r="A1055" s="99"/>
      <c r="B1055" s="99"/>
      <c r="C1055" s="99"/>
      <c r="D1055" s="99"/>
      <c r="E1055" s="99"/>
      <c r="F1055" s="99"/>
      <c r="G1055" s="99"/>
    </row>
    <row r="1056" spans="1:7">
      <c r="A1056" s="99"/>
      <c r="B1056" s="99"/>
      <c r="C1056" s="99"/>
      <c r="D1056" s="99"/>
      <c r="E1056" s="99"/>
      <c r="F1056" s="99"/>
      <c r="G1056" s="99"/>
    </row>
    <row r="1057" spans="1:7">
      <c r="A1057" s="99"/>
      <c r="B1057" s="99"/>
      <c r="C1057" s="99"/>
      <c r="D1057" s="99"/>
      <c r="E1057" s="99"/>
      <c r="F1057" s="99"/>
      <c r="G1057" s="99"/>
    </row>
    <row r="1058" spans="1:7">
      <c r="A1058" s="99"/>
      <c r="B1058" s="99"/>
      <c r="C1058" s="99"/>
      <c r="D1058" s="99"/>
      <c r="E1058" s="99"/>
      <c r="F1058" s="99"/>
      <c r="G1058" s="99"/>
    </row>
    <row r="1059" spans="1:7">
      <c r="A1059" s="99"/>
      <c r="B1059" s="99"/>
      <c r="C1059" s="99"/>
      <c r="D1059" s="99"/>
      <c r="E1059" s="99"/>
      <c r="F1059" s="99"/>
      <c r="G1059" s="99"/>
    </row>
    <row r="1060" spans="1:7">
      <c r="A1060" s="99"/>
      <c r="B1060" s="99"/>
      <c r="C1060" s="99"/>
      <c r="D1060" s="99"/>
      <c r="E1060" s="99"/>
      <c r="F1060" s="99"/>
      <c r="G1060" s="99"/>
    </row>
    <row r="1061" spans="1:7">
      <c r="A1061" s="99"/>
      <c r="B1061" s="99"/>
      <c r="C1061" s="99"/>
      <c r="D1061" s="99"/>
      <c r="E1061" s="99"/>
      <c r="F1061" s="99"/>
      <c r="G1061" s="99"/>
    </row>
    <row r="1062" spans="1:7">
      <c r="A1062" s="99"/>
      <c r="B1062" s="99"/>
      <c r="C1062" s="99"/>
      <c r="D1062" s="99"/>
      <c r="E1062" s="99"/>
      <c r="F1062" s="99"/>
      <c r="G1062" s="99"/>
    </row>
    <row r="1063" spans="1:7">
      <c r="A1063" s="99"/>
      <c r="B1063" s="99"/>
      <c r="C1063" s="99"/>
      <c r="D1063" s="99"/>
      <c r="E1063" s="99"/>
      <c r="F1063" s="99"/>
      <c r="G1063" s="99"/>
    </row>
    <row r="1064" spans="1:7">
      <c r="A1064" s="99"/>
      <c r="B1064" s="99"/>
      <c r="C1064" s="99"/>
      <c r="D1064" s="99"/>
      <c r="E1064" s="99"/>
      <c r="F1064" s="99"/>
      <c r="G1064" s="99"/>
    </row>
    <row r="1065" spans="1:7">
      <c r="A1065" s="99"/>
      <c r="B1065" s="99"/>
      <c r="C1065" s="99"/>
      <c r="D1065" s="99"/>
      <c r="E1065" s="99"/>
      <c r="F1065" s="99"/>
      <c r="G1065" s="99"/>
    </row>
    <row r="1066" spans="1:7">
      <c r="A1066" s="99"/>
      <c r="B1066" s="99"/>
      <c r="C1066" s="99"/>
      <c r="D1066" s="99"/>
      <c r="E1066" s="99"/>
      <c r="F1066" s="99"/>
      <c r="G1066" s="99"/>
    </row>
    <row r="1067" spans="1:7">
      <c r="A1067" s="99"/>
      <c r="B1067" s="99"/>
      <c r="C1067" s="99"/>
      <c r="D1067" s="99"/>
      <c r="E1067" s="99"/>
      <c r="F1067" s="99"/>
      <c r="G1067" s="99"/>
    </row>
    <row r="1068" spans="1:7">
      <c r="A1068" s="99"/>
      <c r="B1068" s="99"/>
      <c r="C1068" s="99"/>
      <c r="D1068" s="99"/>
      <c r="E1068" s="99"/>
      <c r="F1068" s="99"/>
      <c r="G1068" s="99"/>
    </row>
    <row r="1069" spans="1:7">
      <c r="A1069" s="99"/>
      <c r="B1069" s="99"/>
      <c r="C1069" s="99"/>
      <c r="D1069" s="99"/>
      <c r="E1069" s="99"/>
      <c r="F1069" s="99"/>
      <c r="G1069" s="99"/>
    </row>
    <row r="1070" spans="1:7">
      <c r="A1070" s="99"/>
      <c r="B1070" s="99"/>
      <c r="C1070" s="99"/>
      <c r="D1070" s="99"/>
      <c r="E1070" s="99"/>
      <c r="F1070" s="99"/>
      <c r="G1070" s="99"/>
    </row>
    <row r="1071" spans="1:7">
      <c r="A1071" s="99"/>
      <c r="B1071" s="99"/>
      <c r="C1071" s="99"/>
      <c r="D1071" s="99"/>
      <c r="E1071" s="99"/>
      <c r="F1071" s="99"/>
      <c r="G1071" s="99"/>
    </row>
    <row r="1072" spans="1:7">
      <c r="A1072" s="99"/>
      <c r="B1072" s="99"/>
      <c r="C1072" s="99"/>
      <c r="D1072" s="99"/>
      <c r="E1072" s="99"/>
      <c r="F1072" s="99"/>
      <c r="G1072" s="99"/>
    </row>
    <row r="1073" spans="1:7">
      <c r="A1073" s="99"/>
      <c r="B1073" s="99"/>
      <c r="C1073" s="99"/>
      <c r="D1073" s="99"/>
      <c r="E1073" s="99"/>
      <c r="F1073" s="99"/>
      <c r="G1073" s="99"/>
    </row>
    <row r="1074" spans="1:7">
      <c r="A1074" s="99"/>
      <c r="B1074" s="99"/>
      <c r="C1074" s="99"/>
      <c r="D1074" s="99"/>
      <c r="E1074" s="99"/>
      <c r="F1074" s="99"/>
      <c r="G1074" s="99"/>
    </row>
    <row r="1075" spans="1:7">
      <c r="A1075" s="99"/>
      <c r="B1075" s="99"/>
      <c r="C1075" s="99"/>
      <c r="D1075" s="99"/>
      <c r="E1075" s="99"/>
      <c r="F1075" s="99"/>
      <c r="G1075" s="99"/>
    </row>
    <row r="1076" spans="1:7">
      <c r="A1076" s="99"/>
      <c r="B1076" s="99"/>
      <c r="C1076" s="99"/>
      <c r="D1076" s="99"/>
      <c r="E1076" s="99"/>
      <c r="F1076" s="99"/>
      <c r="G1076" s="99"/>
    </row>
    <row r="1077" spans="1:7">
      <c r="A1077" s="99"/>
      <c r="B1077" s="99"/>
      <c r="C1077" s="99"/>
      <c r="D1077" s="99"/>
      <c r="E1077" s="99"/>
      <c r="F1077" s="99"/>
      <c r="G1077" s="99"/>
    </row>
    <row r="1078" spans="1:7">
      <c r="A1078" s="99"/>
      <c r="B1078" s="99"/>
      <c r="C1078" s="99"/>
      <c r="D1078" s="99"/>
      <c r="E1078" s="99"/>
      <c r="F1078" s="99"/>
      <c r="G1078" s="99"/>
    </row>
    <row r="1079" spans="1:7">
      <c r="A1079" s="99"/>
      <c r="B1079" s="99"/>
      <c r="C1079" s="99"/>
      <c r="D1079" s="99"/>
      <c r="E1079" s="99"/>
      <c r="F1079" s="99"/>
      <c r="G1079" s="99"/>
    </row>
    <row r="1080" spans="1:7">
      <c r="A1080" s="99"/>
      <c r="B1080" s="99"/>
      <c r="C1080" s="99"/>
      <c r="D1080" s="99"/>
      <c r="E1080" s="99"/>
      <c r="F1080" s="99"/>
      <c r="G1080" s="99"/>
    </row>
    <row r="1081" spans="1:7">
      <c r="A1081" s="99"/>
      <c r="B1081" s="99"/>
      <c r="C1081" s="99"/>
      <c r="D1081" s="99"/>
      <c r="E1081" s="99"/>
      <c r="F1081" s="99"/>
      <c r="G1081" s="99"/>
    </row>
    <row r="1082" spans="1:7">
      <c r="A1082" s="99"/>
      <c r="B1082" s="99"/>
      <c r="C1082" s="99"/>
      <c r="D1082" s="99"/>
      <c r="E1082" s="99"/>
      <c r="F1082" s="99"/>
      <c r="G1082" s="99"/>
    </row>
    <row r="1083" spans="1:7">
      <c r="A1083" s="99"/>
      <c r="B1083" s="99"/>
      <c r="C1083" s="99"/>
      <c r="D1083" s="99"/>
      <c r="E1083" s="99"/>
      <c r="F1083" s="99"/>
      <c r="G1083" s="99"/>
    </row>
    <row r="1084" spans="1:7">
      <c r="A1084" s="99"/>
      <c r="B1084" s="99"/>
      <c r="C1084" s="99"/>
      <c r="D1084" s="99"/>
      <c r="E1084" s="99"/>
      <c r="F1084" s="99"/>
      <c r="G1084" s="99"/>
    </row>
    <row r="1085" spans="1:7">
      <c r="A1085" s="99"/>
      <c r="B1085" s="99"/>
      <c r="C1085" s="99"/>
      <c r="D1085" s="99"/>
      <c r="E1085" s="99"/>
      <c r="F1085" s="99"/>
      <c r="G1085" s="99"/>
    </row>
    <row r="1086" spans="1:7">
      <c r="A1086" s="99"/>
      <c r="B1086" s="99"/>
      <c r="C1086" s="99"/>
      <c r="D1086" s="99"/>
      <c r="E1086" s="99"/>
      <c r="F1086" s="99"/>
      <c r="G1086" s="99"/>
    </row>
    <row r="1087" spans="1:7">
      <c r="A1087" s="99"/>
      <c r="B1087" s="99"/>
      <c r="C1087" s="99"/>
      <c r="D1087" s="99"/>
      <c r="E1087" s="99"/>
      <c r="F1087" s="99"/>
      <c r="G1087" s="99"/>
    </row>
    <row r="1088" spans="1:7">
      <c r="A1088" s="99"/>
      <c r="B1088" s="99"/>
      <c r="C1088" s="99"/>
      <c r="D1088" s="99"/>
      <c r="E1088" s="99"/>
      <c r="F1088" s="99"/>
      <c r="G1088" s="99"/>
    </row>
    <row r="1089" spans="1:7">
      <c r="A1089" s="99"/>
      <c r="B1089" s="99"/>
      <c r="C1089" s="99"/>
      <c r="D1089" s="99"/>
      <c r="E1089" s="99"/>
      <c r="F1089" s="99"/>
      <c r="G1089" s="99"/>
    </row>
    <row r="1090" spans="1:7">
      <c r="A1090" s="99"/>
      <c r="B1090" s="99"/>
      <c r="C1090" s="99"/>
      <c r="D1090" s="99"/>
      <c r="E1090" s="99"/>
      <c r="F1090" s="99"/>
      <c r="G1090" s="99"/>
    </row>
    <row r="1091" spans="1:7">
      <c r="A1091" s="99"/>
      <c r="B1091" s="99"/>
      <c r="C1091" s="99"/>
      <c r="D1091" s="99"/>
      <c r="E1091" s="99"/>
      <c r="F1091" s="99"/>
      <c r="G1091" s="99"/>
    </row>
  </sheetData>
  <mergeCells count="1">
    <mergeCell ref="B125:D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JOHN</vt:lpstr>
      <vt:lpstr>JASON</vt:lpstr>
      <vt:lpstr>FREDLIE</vt:lpstr>
      <vt:lpstr>JOHN NEW AREA</vt:lpstr>
      <vt:lpstr>JAYSON NEW AREA</vt:lpstr>
      <vt:lpstr>MUHLEN NEW AREA</vt:lpstr>
      <vt:lpstr>JASON NEW AREA</vt:lpstr>
      <vt:lpstr>MAC² NEW AREA</vt:lpstr>
      <vt:lpstr>EOD - SEPTEMBER 28,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Q1920</dc:creator>
  <cp:lastModifiedBy>ronnieabella78@gmail.com</cp:lastModifiedBy>
  <cp:lastPrinted>2026-09-21T23:45:30Z</cp:lastPrinted>
  <dcterms:created xsi:type="dcterms:W3CDTF">2025-01-01T06:25:34Z</dcterms:created>
  <dcterms:modified xsi:type="dcterms:W3CDTF">2026-09-28T22:35:29Z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fbf6c7a8594246b2b1284da69bf21592</vt:lpwstr>
  </property>
</Properties>
</file>